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Financijski izvještaji i planovi\2025\Izvršenje financijskog plana 01.01.-30.06.2025\"/>
    </mc:Choice>
  </mc:AlternateContent>
  <xr:revisionPtr revIDLastSave="0" documentId="13_ncr:1_{10554A38-902D-4CF3-AF68-130CC391A677}" xr6:coauthVersionLast="47" xr6:coauthVersionMax="47" xr10:uidLastSave="{00000000-0000-0000-0000-000000000000}"/>
  <bookViews>
    <workbookView xWindow="5835" yWindow="435" windowWidth="21840" windowHeight="15045" xr2:uid="{00000000-000D-0000-FFFF-FFFF00000000}"/>
  </bookViews>
  <sheets>
    <sheet name="SAŽETAK" sheetId="1" r:id="rId1"/>
    <sheet name=" Račun prihoda i rashoda" sheetId="3" r:id="rId2"/>
    <sheet name="Prihodi i ras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 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8" l="1"/>
  <c r="E10" i="8"/>
  <c r="E22" i="8"/>
  <c r="D10" i="8"/>
  <c r="D22" i="8"/>
  <c r="F22" i="8"/>
  <c r="H29" i="1"/>
  <c r="I29" i="1"/>
  <c r="J29" i="1"/>
  <c r="G29" i="1"/>
  <c r="I20" i="1"/>
  <c r="J20" i="1"/>
  <c r="H20" i="1"/>
  <c r="L34" i="3"/>
  <c r="L35" i="3"/>
  <c r="L36" i="3"/>
  <c r="L33" i="3" l="1"/>
  <c r="I14" i="3" l="1"/>
  <c r="I15" i="3"/>
  <c r="H15" i="3"/>
  <c r="J15" i="3"/>
  <c r="J14" i="3" s="1"/>
  <c r="H14" i="3"/>
  <c r="G14" i="3"/>
  <c r="K36" i="3"/>
  <c r="K35" i="3"/>
  <c r="K34" i="3"/>
  <c r="K33" i="3"/>
  <c r="C22" i="8" l="1"/>
  <c r="C11" i="8"/>
  <c r="C10" i="8"/>
  <c r="G15" i="3"/>
  <c r="G20" i="1"/>
  <c r="H33" i="8" l="1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L29" i="1"/>
  <c r="L28" i="1"/>
  <c r="L27" i="1"/>
  <c r="L26" i="1"/>
  <c r="L25" i="1"/>
  <c r="L19" i="1"/>
  <c r="L18" i="1"/>
  <c r="L17" i="1"/>
  <c r="L16" i="1"/>
  <c r="L15" i="1"/>
  <c r="K29" i="1"/>
  <c r="K28" i="1"/>
  <c r="K27" i="1"/>
  <c r="K26" i="1"/>
  <c r="K25" i="1"/>
  <c r="K20" i="1"/>
  <c r="K19" i="1"/>
  <c r="K18" i="1"/>
  <c r="K17" i="1"/>
  <c r="K16" i="1"/>
  <c r="K15" i="1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G29" i="13"/>
  <c r="L20" i="1" l="1"/>
  <c r="H10" i="8" l="1"/>
  <c r="H11" i="8"/>
  <c r="L15" i="3"/>
  <c r="G23" i="13"/>
  <c r="F23" i="13"/>
  <c r="H23" i="13" s="1"/>
  <c r="G10" i="8"/>
  <c r="L14" i="3"/>
  <c r="E23" i="13"/>
  <c r="E22" i="13"/>
  <c r="G22" i="13"/>
  <c r="G28" i="13"/>
  <c r="F29" i="13"/>
  <c r="H29" i="13" s="1"/>
  <c r="F22" i="13"/>
  <c r="G25" i="13"/>
  <c r="G24" i="13" s="1"/>
  <c r="F25" i="13"/>
  <c r="H25" i="13" s="1"/>
  <c r="E27" i="13"/>
  <c r="E26" i="13" s="1"/>
  <c r="G27" i="13"/>
  <c r="G26" i="13" s="1"/>
  <c r="F27" i="13"/>
  <c r="E29" i="13"/>
  <c r="E28" i="13" s="1"/>
  <c r="H22" i="13" l="1"/>
  <c r="H27" i="13"/>
  <c r="E21" i="13"/>
  <c r="G21" i="13"/>
  <c r="G20" i="13" s="1"/>
  <c r="G19" i="13" s="1"/>
  <c r="G18" i="13" s="1"/>
  <c r="F24" i="13"/>
  <c r="H24" i="13" s="1"/>
  <c r="F21" i="13"/>
  <c r="E25" i="13"/>
  <c r="E24" i="13" s="1"/>
  <c r="F28" i="13"/>
  <c r="H28" i="13" s="1"/>
  <c r="F26" i="13"/>
  <c r="H26" i="13" s="1"/>
  <c r="H21" i="13" l="1"/>
  <c r="E20" i="13"/>
  <c r="E19" i="13" s="1"/>
  <c r="E18" i="13" s="1"/>
  <c r="K14" i="3"/>
  <c r="F20" i="13"/>
  <c r="H20" i="13" s="1"/>
  <c r="F19" i="13" l="1"/>
  <c r="H19" i="13" s="1"/>
  <c r="H12" i="11"/>
  <c r="H11" i="11"/>
  <c r="H10" i="11"/>
  <c r="G11" i="11"/>
  <c r="G12" i="11"/>
  <c r="G10" i="11"/>
  <c r="L14" i="1"/>
  <c r="K14" i="1"/>
  <c r="F18" i="13" l="1"/>
  <c r="H18" i="13" s="1"/>
</calcChain>
</file>

<file path=xl/sharedStrings.xml><?xml version="1.0" encoding="utf-8"?>
<sst xmlns="http://schemas.openxmlformats.org/spreadsheetml/2006/main" count="835" uniqueCount="273">
  <si>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</si>
  <si>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</si>
  <si>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</si>
  <si>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</si>
  <si>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</si>
  <si>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</si>
  <si>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</si>
  <si>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</si>
  <si>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</si>
  <si>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</si>
  <si>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</si>
  <si>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</si>
  <si>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</si>
  <si>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</si>
  <si>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</si>
  <si>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</si>
  <si>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</si>
  <si>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</si>
  <si>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</si>
  <si>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</si>
  <si>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</si>
  <si>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</si>
  <si>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</si>
  <si>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</si>
  <si>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</si>
  <si>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</si>
  <si>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</si>
  <si>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</si>
  <si>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</si>
  <si>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</si>
  <si>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</si>
  <si>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</si>
  <si>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</si>
  <si>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</si>
  <si>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</si>
  <si>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</si>
  <si>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</si>
  <si>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</si>
  <si>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</si>
  <si>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</si>
  <si>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</si>
  <si>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</si>
  <si>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</si>
  <si>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</si>
  <si>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</si>
  <si>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</si>
  <si>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</si>
  <si>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</si>
  <si>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</si>
  <si>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</si>
  <si>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</si>
  <si>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</si>
  <si>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</si>
  <si>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</si>
  <si>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</si>
  <si>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</si>
  <si>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</si>
  <si>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</si>
  <si>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</si>
  <si>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</si>
  <si>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</si>
  <si>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</si>
  <si>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</si>
  <si>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</si>
  <si>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</si>
  <si>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</si>
  <si>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</si>
  <si>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</si>
  <si>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</si>
  <si>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GLAZBENA ŠKOLA VATROSLAVA LISINSKOG</t>
  </si>
  <si>
    <t>GUNDULIĆEVA 4, ZAGREB</t>
  </si>
  <si>
    <t>OIB: 79669409638</t>
  </si>
  <si>
    <t>09 Obrazovanje</t>
  </si>
  <si>
    <t>092 Srednjoškolsko obrazovanje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</si>
  <si>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</si>
  <si>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</si>
  <si>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</si>
  <si>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</si>
  <si>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</si>
  <si>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</si>
  <si>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</si>
  <si>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</si>
  <si>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</si>
  <si>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i povrati po protestira</t>
  </si>
  <si>
    <t>Donacije od pravnih i fizičkih osoba izvan općeg proračuna i povrat donacija po protestiranim jamst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</si>
  <si>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</si>
  <si>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</si>
  <si>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</si>
  <si>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</si>
  <si>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</si>
  <si>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3</t>
  </si>
  <si>
    <t>31</t>
  </si>
  <si>
    <t>311</t>
  </si>
  <si>
    <t>3111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</si>
  <si>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</si>
  <si>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</si>
  <si>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</si>
  <si>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</si>
  <si>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</si>
  <si>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</si>
  <si>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</si>
  <si>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</si>
  <si>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</si>
  <si>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3214</t>
  </si>
  <si>
    <t>322</t>
  </si>
  <si>
    <t>3221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</si>
  <si>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</si>
  <si>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</si>
  <si>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</si>
  <si>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</si>
  <si>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</si>
  <si>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</si>
  <si>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</si>
  <si>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</si>
  <si>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</si>
  <si>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</si>
  <si>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</si>
  <si>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</si>
  <si>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</si>
  <si>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</si>
  <si>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</si>
  <si>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3241</t>
  </si>
  <si>
    <t>329</t>
  </si>
  <si>
    <t>3291</t>
  </si>
  <si>
    <t>3292</t>
  </si>
  <si>
    <t>3293</t>
  </si>
  <si>
    <t>3294</t>
  </si>
  <si>
    <t>3295</t>
  </si>
  <si>
    <t>3296</t>
  </si>
  <si>
    <t>3299</t>
  </si>
  <si>
    <t>34</t>
  </si>
  <si>
    <t>343</t>
  </si>
  <si>
    <t>3431</t>
  </si>
  <si>
    <t>3433</t>
  </si>
  <si>
    <t>3434</t>
  </si>
  <si>
    <t>37</t>
  </si>
  <si>
    <t>372</t>
  </si>
  <si>
    <t>3721</t>
  </si>
  <si>
    <t>38</t>
  </si>
  <si>
    <t>381</t>
  </si>
  <si>
    <t>3812</t>
  </si>
  <si>
    <t>4</t>
  </si>
  <si>
    <t>41</t>
  </si>
  <si>
    <t>412</t>
  </si>
  <si>
    <t>4124</t>
  </si>
  <si>
    <t>42</t>
  </si>
  <si>
    <t>421</t>
  </si>
  <si>
    <t>4212</t>
  </si>
  <si>
    <t>422</t>
  </si>
  <si>
    <t>4221</t>
  </si>
  <si>
    <t>4222</t>
  </si>
  <si>
    <t>4223</t>
  </si>
  <si>
    <t>4226</t>
  </si>
  <si>
    <t>4227</t>
  </si>
  <si>
    <t>423</t>
  </si>
  <si>
    <t>4231</t>
  </si>
  <si>
    <t>424</t>
  </si>
  <si>
    <t>4241</t>
  </si>
  <si>
    <t>426</t>
  </si>
  <si>
    <t>4262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</si>
  <si>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</si>
  <si>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</si>
  <si>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</si>
  <si>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</si>
  <si>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</si>
  <si>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</si>
  <si>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</si>
  <si>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</si>
  <si>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</si>
  <si>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</si>
  <si>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</si>
  <si>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</si>
  <si>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</si>
  <si>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</si>
  <si>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</si>
  <si>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</si>
  <si>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</si>
  <si>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</si>
  <si>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</si>
  <si>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</si>
  <si>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</si>
  <si>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</si>
  <si>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</si>
  <si>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</si>
  <si>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</si>
  <si>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</si>
  <si>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</si>
  <si>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</si>
  <si>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</si>
  <si>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</si>
  <si>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</si>
  <si>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</si>
  <si>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</si>
  <si>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</si>
  <si>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</si>
  <si>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</si>
  <si>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</si>
  <si>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</si>
  <si>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</si>
  <si>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 u naravi</t>
  </si>
  <si>
    <t>Nematerijalna imovina</t>
  </si>
  <si>
    <t>Ostala prava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</si>
  <si>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</si>
  <si>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</si>
  <si>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</si>
  <si>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</si>
  <si>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</si>
  <si>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</si>
  <si>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</si>
  <si>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</si>
  <si>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</si>
  <si>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Prijevozna sredstva</t>
  </si>
  <si>
    <t>Prijevozna sredstva u cestovnom prometu</t>
  </si>
  <si>
    <t>Knjige, umjetnička djela i ostale izložbene vrijednosti</t>
  </si>
  <si>
    <t>Knjige</t>
  </si>
  <si>
    <t>Nematerijalna proizvedena imovina</t>
  </si>
  <si>
    <t>Ulaganja u računalne programe</t>
  </si>
  <si>
    <t>12 Opći prihodi i primici - decentralizirana sredstva</t>
  </si>
  <si>
    <t>4 Prihodi za posebne namjene</t>
  </si>
  <si>
    <t>43 Ostali prihodi za posebne namjene</t>
  </si>
  <si>
    <t>5 Pomoći</t>
  </si>
  <si>
    <t>52 Pomoći iz drugih proračuna</t>
  </si>
  <si>
    <t>6 Donacije</t>
  </si>
  <si>
    <t>61 Donacije</t>
  </si>
  <si>
    <t>Razdjel 009</t>
  </si>
  <si>
    <t>Glava 009       04</t>
  </si>
  <si>
    <t>Proračunski korisnik 009       04        21480</t>
  </si>
  <si>
    <t>Izvor 1.</t>
  </si>
  <si>
    <t>Izvor 1.1.</t>
  </si>
  <si>
    <t>Program 4109</t>
  </si>
  <si>
    <t>Aktivnost A410901</t>
  </si>
  <si>
    <t>Aktivnost A410902</t>
  </si>
  <si>
    <t>Aktivnost A410905</t>
  </si>
  <si>
    <t>Aktivnost K410901</t>
  </si>
  <si>
    <t>Aktivnost T410902</t>
  </si>
  <si>
    <t>Aktivnost T410905</t>
  </si>
  <si>
    <t>Izvor 1.2.</t>
  </si>
  <si>
    <t>Izvor 4.</t>
  </si>
  <si>
    <t>Izvor 4.3.</t>
  </si>
  <si>
    <t>Izvor 5.</t>
  </si>
  <si>
    <t>Izvor 5.2.</t>
  </si>
  <si>
    <t>Izvor 6.</t>
  </si>
  <si>
    <t>Izvor 6.1.</t>
  </si>
  <si>
    <t>GRADSKI URED ZA OBRAZOVANJE, SPORT I MLADE</t>
  </si>
  <si>
    <t>USTANOVE U SREDNJOŠKOLSKOM OBRAZOVANJU</t>
  </si>
  <si>
    <t>OPĆI PRIHODI I PRIMICI</t>
  </si>
  <si>
    <t>DJELATNOST USTANOVA SREDNJEG ŠKOLSTVA I UČENIČKIH DOMOVA</t>
  </si>
  <si>
    <t>REDOVNA DJELATNOST PRORAČUNSKIH KORISNIKA</t>
  </si>
  <si>
    <t>IZVANNASTAVNE I OSTALE AKTIVNOSTI</t>
  </si>
  <si>
    <t>NABAVA UDŽBENIKA</t>
  </si>
  <si>
    <t>ODRŽAVANJE I OPREMANJE USTANOVA SREDNJEG ŠKOLSTVA I UČENIČKIH DOMOVA</t>
  </si>
  <si>
    <t>SUFINANCIRANJE PROJEKATA PRIJAVLJENIH NA NATJEČAJE EUROPSKIH FONDOVA ILI PARTNERSTVA ZA EU FONDOVE</t>
  </si>
  <si>
    <t>BESPLATNE MENSTRUALNE POTREPŠTINE</t>
  </si>
  <si>
    <t>OPĆI PRIHODI I PRIMICI-DECENTRALIZIRANA SREDSTVA</t>
  </si>
  <si>
    <t>PRIHODI ZA POSEBNE NAMJENE</t>
  </si>
  <si>
    <t>OSTALI PRIHODI ZA POSEBNE NAMJENE</t>
  </si>
  <si>
    <t>POMOĆI</t>
  </si>
  <si>
    <t>POMOĆI IZ DRUGIH PRORAČUNA</t>
  </si>
  <si>
    <t>DONACIJE</t>
  </si>
  <si>
    <t>Ravnatelj:</t>
  </si>
  <si>
    <t xml:space="preserve">OSTVARENJE/IZVRŠENJE 
1.-6.2024. </t>
  </si>
  <si>
    <t>Antonio Mrčela, prof.mentor</t>
  </si>
  <si>
    <t>Doprinosi za obvezno osiguranje u slučaju nezaposlenosti</t>
  </si>
  <si>
    <t>IZVORNI PLAN ILI REBALANS 2025.*</t>
  </si>
  <si>
    <t>TEKUĆI PLAN 2025.*</t>
  </si>
  <si>
    <t xml:space="preserve">OSTVARENJE/IZVRŠENJE 
1.-6.2025. </t>
  </si>
  <si>
    <t xml:space="preserve">IZVJEŠTAJ O IZVRŠENJU FINANCIJSKOG PLANA PRORAČUNSKOG KORISNIKA JEDINICE LOKALNE I PODRUČNE (REGIONALNE) SAMOUPRAVE ZA PRVO POLUGODIŠTE 2025. </t>
  </si>
  <si>
    <t xml:space="preserve"> IZVRŠENJE 
1.-6.2025. </t>
  </si>
  <si>
    <t>Vlastiti izvori</t>
  </si>
  <si>
    <t>Rezultat poslovanja</t>
  </si>
  <si>
    <t>Rezultat - višak/manjak</t>
  </si>
  <si>
    <t>Višak prihoda i primitaka</t>
  </si>
  <si>
    <t>Zagreb, 12.07.2025.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</si>
</sst>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11" fillId="0" borderId="0" xfId="0" applyFont="1"/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2" fontId="1" fillId="0" borderId="3" xfId="0" applyNumberFormat="1" applyFont="1" applyBorder="1"/>
    <xf numFmtId="2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wrapText="1"/>
    </xf>
    <xf numFmtId="4" fontId="18" fillId="0" borderId="3" xfId="0" applyNumberFormat="1" applyFont="1" applyBorder="1"/>
    <xf numFmtId="0" fontId="1" fillId="4" borderId="3" xfId="0" applyFont="1" applyFill="1" applyBorder="1" applyAlignment="1">
      <alignment wrapText="1"/>
    </xf>
    <xf numFmtId="4" fontId="19" fillId="4" borderId="3" xfId="0" applyNumberFormat="1" applyFont="1" applyFill="1" applyBorder="1"/>
    <xf numFmtId="4" fontId="6" fillId="4" borderId="3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wrapText="1"/>
    </xf>
    <xf numFmtId="4" fontId="19" fillId="5" borderId="3" xfId="0" applyNumberFormat="1" applyFont="1" applyFill="1" applyBorder="1"/>
    <xf numFmtId="4" fontId="6" fillId="5" borderId="3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wrapText="1"/>
    </xf>
    <xf numFmtId="4" fontId="19" fillId="6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0" fontId="1" fillId="7" borderId="3" xfId="0" applyFont="1" applyFill="1" applyBorder="1" applyAlignment="1">
      <alignment wrapText="1"/>
    </xf>
    <xf numFmtId="4" fontId="19" fillId="7" borderId="3" xfId="0" applyNumberFormat="1" applyFont="1" applyFill="1" applyBorder="1"/>
    <xf numFmtId="4" fontId="6" fillId="7" borderId="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 wrapText="1"/>
    </xf>
    <xf numFmtId="0" fontId="0" fillId="0" borderId="5" xfId="0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" fontId="18" fillId="0" borderId="0" xfId="0" applyNumberFormat="1" applyFont="1"/>
    <xf numFmtId="4" fontId="3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7" fillId="0" borderId="5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7"/>
  <sheetViews>
    <sheetView tabSelected="1" workbookViewId="0">
      <selection activeCell="B6" sqref="B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1:12" x14ac:dyDescent="0.25">
      <c r="A1" s="42" t="s">
        <v>69</v>
      </c>
    </row>
    <row r="2" spans="1:12" x14ac:dyDescent="0.25">
      <c r="A2" s="42" t="s">
        <v>70</v>
      </c>
    </row>
    <row r="3" spans="1:12" x14ac:dyDescent="0.25">
      <c r="A3" s="42" t="s">
        <v>71</v>
      </c>
    </row>
    <row r="5" spans="1:12" ht="42" customHeight="1" x14ac:dyDescent="0.25">
      <c r="B5" s="94" t="s">
        <v>266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12" ht="18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5.75" customHeight="1" x14ac:dyDescent="0.25">
      <c r="B7" s="94" t="s">
        <v>12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ht="36" customHeight="1" x14ac:dyDescent="0.25">
      <c r="B8" s="80"/>
      <c r="C8" s="80"/>
      <c r="D8" s="80"/>
      <c r="E8" s="2"/>
      <c r="F8" s="2"/>
      <c r="G8" s="2"/>
      <c r="H8" s="2"/>
      <c r="I8" s="2"/>
      <c r="J8" s="3"/>
      <c r="K8" s="3"/>
    </row>
    <row r="9" spans="1:12" ht="18" customHeight="1" x14ac:dyDescent="0.25">
      <c r="B9" s="94" t="s">
        <v>57</v>
      </c>
      <c r="C9" s="94"/>
      <c r="D9" s="94"/>
      <c r="E9" s="94"/>
      <c r="F9" s="94"/>
      <c r="G9" s="94"/>
      <c r="H9" s="94"/>
      <c r="I9" s="94"/>
      <c r="J9" s="94"/>
      <c r="K9" s="94"/>
      <c r="L9" s="94"/>
    </row>
    <row r="10" spans="1:12" ht="18" customHeight="1" x14ac:dyDescent="0.25">
      <c r="B10" s="32"/>
      <c r="C10" s="34"/>
      <c r="D10" s="34"/>
      <c r="E10" s="34"/>
      <c r="F10" s="34"/>
      <c r="G10" s="34"/>
      <c r="H10" s="34"/>
      <c r="I10" s="34"/>
      <c r="J10" s="34"/>
      <c r="K10" s="34"/>
    </row>
    <row r="11" spans="1:12" x14ac:dyDescent="0.25">
      <c r="B11" s="102" t="s">
        <v>58</v>
      </c>
      <c r="C11" s="102"/>
      <c r="D11" s="102"/>
      <c r="E11" s="102"/>
      <c r="F11" s="102"/>
      <c r="G11" s="4"/>
      <c r="H11" s="4"/>
      <c r="I11" s="4"/>
      <c r="J11" s="4"/>
      <c r="K11" s="18"/>
    </row>
    <row r="12" spans="1:12" ht="25.5" x14ac:dyDescent="0.25">
      <c r="B12" s="84" t="s">
        <v>7</v>
      </c>
      <c r="C12" s="85"/>
      <c r="D12" s="85"/>
      <c r="E12" s="85"/>
      <c r="F12" s="86"/>
      <c r="G12" s="22" t="s">
        <v>260</v>
      </c>
      <c r="H12" s="1" t="s">
        <v>263</v>
      </c>
      <c r="I12" s="1" t="s">
        <v>264</v>
      </c>
      <c r="J12" s="22" t="s">
        <v>265</v>
      </c>
      <c r="K12" s="1" t="s">
        <v>17</v>
      </c>
      <c r="L12" s="1" t="s">
        <v>49</v>
      </c>
    </row>
    <row r="13" spans="1:12" s="25" customFormat="1" ht="11.25" x14ac:dyDescent="0.2">
      <c r="B13" s="87">
        <v>1</v>
      </c>
      <c r="C13" s="87"/>
      <c r="D13" s="87"/>
      <c r="E13" s="87"/>
      <c r="F13" s="88"/>
      <c r="G13" s="24">
        <v>2</v>
      </c>
      <c r="H13" s="23">
        <v>3</v>
      </c>
      <c r="I13" s="23">
        <v>4</v>
      </c>
      <c r="J13" s="23">
        <v>5</v>
      </c>
      <c r="K13" s="23" t="s">
        <v>19</v>
      </c>
      <c r="L13" s="23" t="s">
        <v>20</v>
      </c>
    </row>
    <row r="14" spans="1:12" x14ac:dyDescent="0.25">
      <c r="B14" s="100" t="s">
        <v>0</v>
      </c>
      <c r="C14" s="79"/>
      <c r="D14" s="79"/>
      <c r="E14" s="79"/>
      <c r="F14" s="101"/>
      <c r="G14" s="39">
        <v>1403677.4</v>
      </c>
      <c r="H14" s="39">
        <v>2876100</v>
      </c>
      <c r="I14" s="39">
        <v>2876100</v>
      </c>
      <c r="J14" s="39">
        <v>1521185.28</v>
      </c>
      <c r="K14" s="39">
        <f t="shared" ref="K14:K20" si="0">IF(G14,J14/G14,0)*100</f>
        <v>108.37143064353675</v>
      </c>
      <c r="L14" s="39">
        <f t="shared" ref="L14:L20" si="1">IF(I14,J14/I14,0)*100</f>
        <v>52.890555961197464</v>
      </c>
    </row>
    <row r="15" spans="1:12" x14ac:dyDescent="0.25">
      <c r="B15" s="89" t="s">
        <v>50</v>
      </c>
      <c r="C15" s="90"/>
      <c r="D15" s="90"/>
      <c r="E15" s="90"/>
      <c r="F15" s="98"/>
      <c r="G15" s="40">
        <v>1403677.4</v>
      </c>
      <c r="H15" s="40">
        <v>2876100</v>
      </c>
      <c r="I15" s="40">
        <v>2876100</v>
      </c>
      <c r="J15" s="40">
        <v>1524185.28</v>
      </c>
      <c r="K15" s="40">
        <f t="shared" si="0"/>
        <v>108.58515496509385</v>
      </c>
      <c r="L15" s="40">
        <f t="shared" si="1"/>
        <v>52.994863878168353</v>
      </c>
    </row>
    <row r="16" spans="1:12" x14ac:dyDescent="0.25">
      <c r="B16" s="97" t="s">
        <v>55</v>
      </c>
      <c r="C16" s="98"/>
      <c r="D16" s="98"/>
      <c r="E16" s="98"/>
      <c r="F16" s="98"/>
      <c r="G16" s="40">
        <v>0</v>
      </c>
      <c r="H16" s="40">
        <v>0</v>
      </c>
      <c r="I16" s="40">
        <v>0</v>
      </c>
      <c r="J16" s="40">
        <v>0</v>
      </c>
      <c r="K16" s="40">
        <f t="shared" si="0"/>
        <v>0</v>
      </c>
      <c r="L16" s="40">
        <f t="shared" si="1"/>
        <v>0</v>
      </c>
    </row>
    <row r="17" spans="1:43" x14ac:dyDescent="0.25">
      <c r="B17" s="19" t="s">
        <v>1</v>
      </c>
      <c r="C17" s="33"/>
      <c r="D17" s="33"/>
      <c r="E17" s="33"/>
      <c r="F17" s="33"/>
      <c r="G17" s="39">
        <v>1383268.5</v>
      </c>
      <c r="H17" s="39">
        <v>2951100</v>
      </c>
      <c r="I17" s="39">
        <v>2951100</v>
      </c>
      <c r="J17" s="39">
        <v>1696919.36</v>
      </c>
      <c r="K17" s="39">
        <f t="shared" si="0"/>
        <v>122.67461884659414</v>
      </c>
      <c r="L17" s="39">
        <f t="shared" si="1"/>
        <v>57.50124902578699</v>
      </c>
    </row>
    <row r="18" spans="1:43" x14ac:dyDescent="0.25">
      <c r="B18" s="96" t="s">
        <v>51</v>
      </c>
      <c r="C18" s="90"/>
      <c r="D18" s="90"/>
      <c r="E18" s="90"/>
      <c r="F18" s="90"/>
      <c r="G18" s="40">
        <v>1373719.42</v>
      </c>
      <c r="H18" s="40">
        <v>2831100</v>
      </c>
      <c r="I18" s="40">
        <v>2831100</v>
      </c>
      <c r="J18" s="40">
        <v>1694044.03</v>
      </c>
      <c r="K18" s="41">
        <f t="shared" si="0"/>
        <v>123.31805209538351</v>
      </c>
      <c r="L18" s="41">
        <f t="shared" si="1"/>
        <v>59.836954893857509</v>
      </c>
    </row>
    <row r="19" spans="1:43" x14ac:dyDescent="0.25">
      <c r="B19" s="97" t="s">
        <v>52</v>
      </c>
      <c r="C19" s="98"/>
      <c r="D19" s="98"/>
      <c r="E19" s="98"/>
      <c r="F19" s="98"/>
      <c r="G19" s="40">
        <v>9549.08</v>
      </c>
      <c r="H19" s="40">
        <v>120000</v>
      </c>
      <c r="I19" s="40">
        <v>120000</v>
      </c>
      <c r="J19" s="40">
        <v>2875.33</v>
      </c>
      <c r="K19" s="41">
        <f t="shared" si="0"/>
        <v>30.111068291395611</v>
      </c>
      <c r="L19" s="41">
        <f t="shared" si="1"/>
        <v>2.3961083333333333</v>
      </c>
    </row>
    <row r="20" spans="1:43" x14ac:dyDescent="0.25">
      <c r="B20" s="78" t="s">
        <v>59</v>
      </c>
      <c r="C20" s="79"/>
      <c r="D20" s="79"/>
      <c r="E20" s="79"/>
      <c r="F20" s="79"/>
      <c r="G20" s="39">
        <f>G14-G17</f>
        <v>20408.899999999907</v>
      </c>
      <c r="H20" s="39">
        <f>H14-H17</f>
        <v>-75000</v>
      </c>
      <c r="I20" s="39">
        <f>I14-I17</f>
        <v>-75000</v>
      </c>
      <c r="J20" s="39">
        <f>J14-J17</f>
        <v>-175734.08000000007</v>
      </c>
      <c r="K20" s="39">
        <f t="shared" si="0"/>
        <v>-861.06590752074283</v>
      </c>
      <c r="L20" s="39">
        <f t="shared" si="1"/>
        <v>234.31210666666678</v>
      </c>
    </row>
    <row r="21" spans="1:43" ht="18" x14ac:dyDescent="0.25">
      <c r="B21" s="2"/>
      <c r="C21" s="16"/>
      <c r="D21" s="16"/>
      <c r="E21" s="16"/>
      <c r="F21" s="16"/>
      <c r="G21" s="16"/>
      <c r="H21" s="16"/>
      <c r="I21" s="17"/>
      <c r="J21" s="17"/>
      <c r="K21" s="17"/>
      <c r="L21" s="17"/>
    </row>
    <row r="22" spans="1:43" ht="18" customHeight="1" x14ac:dyDescent="0.25">
      <c r="B22" s="102" t="s">
        <v>60</v>
      </c>
      <c r="C22" s="102"/>
      <c r="D22" s="102"/>
      <c r="E22" s="102"/>
      <c r="F22" s="102"/>
      <c r="G22" s="16"/>
      <c r="H22" s="16"/>
      <c r="I22" s="17"/>
      <c r="J22" s="17"/>
      <c r="K22" s="17"/>
      <c r="L22" s="17"/>
    </row>
    <row r="23" spans="1:43" ht="25.5" x14ac:dyDescent="0.25">
      <c r="B23" s="84" t="s">
        <v>7</v>
      </c>
      <c r="C23" s="85"/>
      <c r="D23" s="85"/>
      <c r="E23" s="85"/>
      <c r="F23" s="86"/>
      <c r="G23" s="22" t="s">
        <v>260</v>
      </c>
      <c r="H23" s="1" t="s">
        <v>263</v>
      </c>
      <c r="I23" s="1" t="s">
        <v>264</v>
      </c>
      <c r="J23" s="22" t="s">
        <v>265</v>
      </c>
      <c r="K23" s="1" t="s">
        <v>17</v>
      </c>
      <c r="L23" s="1" t="s">
        <v>49</v>
      </c>
    </row>
    <row r="24" spans="1:43" s="25" customFormat="1" x14ac:dyDescent="0.25">
      <c r="B24" s="87">
        <v>1</v>
      </c>
      <c r="C24" s="87"/>
      <c r="D24" s="87"/>
      <c r="E24" s="87"/>
      <c r="F24" s="88"/>
      <c r="G24" s="24">
        <v>2</v>
      </c>
      <c r="H24" s="23">
        <v>3</v>
      </c>
      <c r="I24" s="23">
        <v>4</v>
      </c>
      <c r="J24" s="23">
        <v>5</v>
      </c>
      <c r="K24" s="23" t="s">
        <v>19</v>
      </c>
      <c r="L24" s="23" t="s">
        <v>20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ht="15.75" customHeight="1" x14ac:dyDescent="0.25">
      <c r="A25" s="25"/>
      <c r="B25" s="89" t="s">
        <v>53</v>
      </c>
      <c r="C25" s="91"/>
      <c r="D25" s="91"/>
      <c r="E25" s="91"/>
      <c r="F25" s="92"/>
      <c r="G25" s="40">
        <v>0</v>
      </c>
      <c r="H25" s="40">
        <v>0</v>
      </c>
      <c r="I25" s="40">
        <v>0</v>
      </c>
      <c r="J25" s="40">
        <v>0</v>
      </c>
      <c r="K25" s="40">
        <f t="shared" ref="K25:K29" si="2">IF(G25,J25/G25,0)*100</f>
        <v>0</v>
      </c>
      <c r="L25" s="40">
        <f t="shared" ref="L25:L29" si="3">IF(I25,J25/I25,0)*100</f>
        <v>0</v>
      </c>
    </row>
    <row r="26" spans="1:43" x14ac:dyDescent="0.25">
      <c r="A26" s="25"/>
      <c r="B26" s="89" t="s">
        <v>54</v>
      </c>
      <c r="C26" s="90"/>
      <c r="D26" s="90"/>
      <c r="E26" s="90"/>
      <c r="F26" s="90"/>
      <c r="G26" s="40">
        <v>0</v>
      </c>
      <c r="H26" s="40">
        <v>0</v>
      </c>
      <c r="I26" s="40">
        <v>0</v>
      </c>
      <c r="J26" s="40">
        <v>0</v>
      </c>
      <c r="K26" s="40">
        <f t="shared" si="2"/>
        <v>0</v>
      </c>
      <c r="L26" s="40">
        <f t="shared" si="3"/>
        <v>0</v>
      </c>
    </row>
    <row r="27" spans="1:43" s="35" customFormat="1" ht="15" customHeight="1" x14ac:dyDescent="0.25">
      <c r="A27" s="25"/>
      <c r="B27" s="81" t="s">
        <v>56</v>
      </c>
      <c r="C27" s="82"/>
      <c r="D27" s="82"/>
      <c r="E27" s="82"/>
      <c r="F27" s="83"/>
      <c r="G27" s="39">
        <v>0</v>
      </c>
      <c r="H27" s="39">
        <v>0</v>
      </c>
      <c r="I27" s="39">
        <v>0</v>
      </c>
      <c r="J27" s="39">
        <v>0</v>
      </c>
      <c r="K27" s="39">
        <f t="shared" si="2"/>
        <v>0</v>
      </c>
      <c r="L27" s="39">
        <f t="shared" si="3"/>
        <v>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1:43" s="35" customFormat="1" ht="15" customHeight="1" x14ac:dyDescent="0.25">
      <c r="A28" s="25"/>
      <c r="B28" s="81" t="s">
        <v>61</v>
      </c>
      <c r="C28" s="82"/>
      <c r="D28" s="82"/>
      <c r="E28" s="82"/>
      <c r="F28" s="83"/>
      <c r="G28" s="39">
        <v>100541.51</v>
      </c>
      <c r="H28" s="39">
        <v>75000</v>
      </c>
      <c r="I28" s="39">
        <v>75000</v>
      </c>
      <c r="J28" s="39">
        <v>85036.81</v>
      </c>
      <c r="K28" s="39">
        <f t="shared" si="2"/>
        <v>84.578807300586604</v>
      </c>
      <c r="L28" s="39">
        <f t="shared" si="3"/>
        <v>113.38241333333332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x14ac:dyDescent="0.25">
      <c r="A29" s="25"/>
      <c r="B29" s="78" t="s">
        <v>62</v>
      </c>
      <c r="C29" s="79"/>
      <c r="D29" s="79"/>
      <c r="E29" s="79"/>
      <c r="F29" s="79"/>
      <c r="G29" s="39">
        <f>G20+G28</f>
        <v>120950.4099999999</v>
      </c>
      <c r="H29" s="39">
        <f t="shared" ref="H29:J29" si="4">H20+H28</f>
        <v>0</v>
      </c>
      <c r="I29" s="39">
        <f t="shared" si="4"/>
        <v>0</v>
      </c>
      <c r="J29" s="39">
        <f t="shared" si="4"/>
        <v>-90697.270000000077</v>
      </c>
      <c r="K29" s="39">
        <f t="shared" si="2"/>
        <v>-74.987153826101249</v>
      </c>
      <c r="L29" s="39">
        <f t="shared" si="3"/>
        <v>0</v>
      </c>
    </row>
    <row r="30" spans="1:43" ht="15.75" x14ac:dyDescent="0.25">
      <c r="B30" s="13"/>
      <c r="C30" s="14"/>
      <c r="D30" s="14"/>
      <c r="E30" s="14"/>
      <c r="F30" s="14"/>
      <c r="G30" s="15"/>
      <c r="H30" s="15"/>
      <c r="I30" s="15"/>
      <c r="J30" s="15"/>
      <c r="K30" s="15"/>
    </row>
    <row r="31" spans="1:43" ht="15.75" hidden="1" x14ac:dyDescent="0.25">
      <c r="B31" s="93" t="s">
        <v>67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43" ht="15.75" hidden="1" x14ac:dyDescent="0.25">
      <c r="B32" s="13"/>
      <c r="C32" s="14"/>
      <c r="D32" s="14"/>
      <c r="E32" s="14"/>
      <c r="F32" s="14"/>
      <c r="G32" s="15"/>
      <c r="H32" s="15"/>
      <c r="I32" s="15"/>
      <c r="J32" s="15"/>
      <c r="K32" s="15"/>
    </row>
    <row r="33" spans="2:12" ht="15" hidden="1" customHeight="1" x14ac:dyDescent="0.25">
      <c r="B33" s="99" t="s">
        <v>48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2:12" hidden="1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2:12" ht="15" hidden="1" customHeight="1" x14ac:dyDescent="0.25">
      <c r="B35" s="99" t="s">
        <v>63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</row>
    <row r="36" spans="2:12" ht="36.75" hidden="1" customHeight="1" x14ac:dyDescent="0.25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</row>
    <row r="37" spans="2:12" hidden="1" x14ac:dyDescent="0.25">
      <c r="B37" s="95"/>
      <c r="C37" s="95"/>
      <c r="D37" s="95"/>
      <c r="E37" s="95"/>
      <c r="F37" s="95"/>
      <c r="G37" s="95"/>
      <c r="H37" s="95"/>
      <c r="I37" s="95"/>
      <c r="J37" s="95"/>
      <c r="K37" s="95"/>
    </row>
    <row r="38" spans="2:12" ht="15" hidden="1" customHeight="1" x14ac:dyDescent="0.25">
      <c r="B38" s="77" t="s">
        <v>68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2:12" hidden="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2:12" hidden="1" x14ac:dyDescent="0.25"/>
    <row r="44" spans="2:12" x14ac:dyDescent="0.25">
      <c r="F44" s="67" t="s">
        <v>272</v>
      </c>
      <c r="J44" t="s">
        <v>259</v>
      </c>
    </row>
    <row r="46" spans="2:12" x14ac:dyDescent="0.25">
      <c r="J46" s="68"/>
    </row>
    <row r="47" spans="2:12" x14ac:dyDescent="0.25">
      <c r="J47" t="s">
        <v>261</v>
      </c>
    </row>
  </sheetData>
  <mergeCells count="27">
    <mergeCell ref="B5:L5"/>
    <mergeCell ref="B7:L7"/>
    <mergeCell ref="B9:L9"/>
    <mergeCell ref="B37:F37"/>
    <mergeCell ref="G37:K37"/>
    <mergeCell ref="B18:F18"/>
    <mergeCell ref="B19:F19"/>
    <mergeCell ref="B33:L33"/>
    <mergeCell ref="B35:L36"/>
    <mergeCell ref="B13:F13"/>
    <mergeCell ref="B14:F14"/>
    <mergeCell ref="B15:F15"/>
    <mergeCell ref="B11:F11"/>
    <mergeCell ref="B12:F12"/>
    <mergeCell ref="B16:F16"/>
    <mergeCell ref="B22:F22"/>
    <mergeCell ref="B38:L39"/>
    <mergeCell ref="B20:F20"/>
    <mergeCell ref="B29:F29"/>
    <mergeCell ref="B8:D8"/>
    <mergeCell ref="B28:F28"/>
    <mergeCell ref="B23:F23"/>
    <mergeCell ref="B24:F24"/>
    <mergeCell ref="B26:F26"/>
    <mergeCell ref="B27:F27"/>
    <mergeCell ref="B25:F25"/>
    <mergeCell ref="B31:L3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7"/>
  <sheetViews>
    <sheetView topLeftCell="A27" workbookViewId="0">
      <selection activeCell="F114" sqref="F114"/>
    </sheetView>
  </sheetViews>
  <sheetFormatPr defaultRowHeight="15" x14ac:dyDescent="0.25"/>
  <cols>
    <col min="2" max="2" width="7.42578125" bestFit="1" customWidth="1"/>
    <col min="3" max="3" width="6.42578125" customWidth="1"/>
    <col min="4" max="4" width="1" hidden="1" customWidth="1"/>
    <col min="5" max="5" width="7" hidden="1" customWidth="1"/>
    <col min="6" max="6" width="44.7109375" customWidth="1"/>
    <col min="7" max="10" width="25.28515625" customWidth="1"/>
    <col min="11" max="12" width="15.7109375" customWidth="1"/>
  </cols>
  <sheetData>
    <row r="1" spans="1:12" x14ac:dyDescent="0.25">
      <c r="A1" s="42" t="s">
        <v>69</v>
      </c>
    </row>
    <row r="2" spans="1:12" x14ac:dyDescent="0.25">
      <c r="A2" s="42" t="s">
        <v>70</v>
      </c>
    </row>
    <row r="3" spans="1:12" x14ac:dyDescent="0.25">
      <c r="A3" s="42" t="s">
        <v>71</v>
      </c>
    </row>
    <row r="5" spans="1:12" ht="18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15.75" customHeight="1" x14ac:dyDescent="0.25">
      <c r="B6" s="94" t="s">
        <v>12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1:12" ht="18" customHeight="1" x14ac:dyDescent="0.25">
      <c r="B8" s="94" t="s">
        <v>64</v>
      </c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2" ht="18" x14ac:dyDescent="0.25">
      <c r="B9" s="2"/>
      <c r="C9" s="2"/>
      <c r="D9" s="2"/>
      <c r="E9" s="2"/>
      <c r="F9" s="2"/>
      <c r="G9" s="2"/>
      <c r="H9" s="2"/>
      <c r="I9" s="2"/>
      <c r="J9" s="3"/>
      <c r="K9" s="3"/>
    </row>
    <row r="10" spans="1:12" ht="15.75" customHeight="1" x14ac:dyDescent="0.25">
      <c r="B10" s="94" t="s">
        <v>18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</row>
    <row r="11" spans="1:12" ht="18" x14ac:dyDescent="0.25">
      <c r="B11" s="2"/>
      <c r="C11" s="2"/>
      <c r="D11" s="2"/>
      <c r="E11" s="2"/>
      <c r="F11" s="2"/>
      <c r="G11" s="2"/>
      <c r="H11" s="2"/>
      <c r="I11" s="2"/>
      <c r="J11" s="3"/>
      <c r="K11" s="3"/>
    </row>
    <row r="12" spans="1:12" ht="25.5" customHeight="1" x14ac:dyDescent="0.25">
      <c r="B12" s="103" t="s">
        <v>7</v>
      </c>
      <c r="C12" s="104"/>
      <c r="D12" s="104"/>
      <c r="E12" s="104"/>
      <c r="F12" s="105"/>
      <c r="G12" s="36" t="s">
        <v>260</v>
      </c>
      <c r="H12" s="36" t="s">
        <v>263</v>
      </c>
      <c r="I12" s="36" t="s">
        <v>264</v>
      </c>
      <c r="J12" s="36" t="s">
        <v>265</v>
      </c>
      <c r="K12" s="36" t="s">
        <v>17</v>
      </c>
      <c r="L12" s="36" t="s">
        <v>49</v>
      </c>
    </row>
    <row r="13" spans="1:12" ht="16.5" customHeight="1" x14ac:dyDescent="0.25">
      <c r="B13" s="103">
        <v>1</v>
      </c>
      <c r="C13" s="104"/>
      <c r="D13" s="104"/>
      <c r="E13" s="104"/>
      <c r="F13" s="105"/>
      <c r="G13" s="36">
        <v>2</v>
      </c>
      <c r="H13" s="36">
        <v>3</v>
      </c>
      <c r="I13" s="36">
        <v>4</v>
      </c>
      <c r="J13" s="36">
        <v>5</v>
      </c>
      <c r="K13" s="36" t="s">
        <v>19</v>
      </c>
      <c r="L13" s="36" t="s">
        <v>20</v>
      </c>
    </row>
    <row r="14" spans="1:12" x14ac:dyDescent="0.25">
      <c r="B14" s="106"/>
      <c r="C14" s="107"/>
      <c r="D14" s="107"/>
      <c r="E14" s="108"/>
      <c r="F14" s="6" t="s">
        <v>21</v>
      </c>
      <c r="G14" s="49">
        <f>G15+G33</f>
        <v>1403677.4000000001</v>
      </c>
      <c r="H14" s="49">
        <f t="shared" ref="H14:J14" si="0">H15+H33</f>
        <v>2951100</v>
      </c>
      <c r="I14" s="49">
        <f t="shared" si="0"/>
        <v>2951100</v>
      </c>
      <c r="J14" s="49">
        <f t="shared" si="0"/>
        <v>1606222.09</v>
      </c>
      <c r="K14" s="50">
        <f>IF(G14,J14/G14,0)*100</f>
        <v>114.4295754850794</v>
      </c>
      <c r="L14" s="50">
        <f>IF(I14,J14/I14,0)*100</f>
        <v>54.427911287316597</v>
      </c>
    </row>
    <row r="15" spans="1:12" ht="15.75" customHeight="1" x14ac:dyDescent="0.25">
      <c r="B15" s="109">
        <v>6</v>
      </c>
      <c r="C15" s="110"/>
      <c r="D15" s="110"/>
      <c r="E15" s="111"/>
      <c r="F15" s="6" t="s">
        <v>2</v>
      </c>
      <c r="G15" s="49">
        <f t="shared" ref="G15:J15" si="1">G16+G20+G23+G26+G29</f>
        <v>1403677.4000000001</v>
      </c>
      <c r="H15" s="49">
        <f t="shared" si="1"/>
        <v>2876100</v>
      </c>
      <c r="I15" s="49">
        <f t="shared" ref="I15" si="2">I16+I20+I23+I26+I29</f>
        <v>2876100</v>
      </c>
      <c r="J15" s="49">
        <f t="shared" si="1"/>
        <v>1521185.28</v>
      </c>
      <c r="K15" s="50">
        <f t="shared" ref="K15:K36" si="3">IF(G15,J15/G15,0)*100</f>
        <v>108.37143064353674</v>
      </c>
      <c r="L15" s="50">
        <f t="shared" ref="L15:L36" si="4">IF(I15,J15/I15,0)*100</f>
        <v>52.890555961197464</v>
      </c>
    </row>
    <row r="16" spans="1:12" ht="25.5" x14ac:dyDescent="0.25">
      <c r="B16" s="45">
        <v>63</v>
      </c>
      <c r="C16" s="46"/>
      <c r="D16" s="46"/>
      <c r="E16" s="47"/>
      <c r="F16" s="10" t="s">
        <v>22</v>
      </c>
      <c r="G16" s="44">
        <v>1184576.03</v>
      </c>
      <c r="H16" s="44">
        <v>2471600</v>
      </c>
      <c r="I16" s="44">
        <v>2471600</v>
      </c>
      <c r="J16" s="44">
        <v>1293232.27</v>
      </c>
      <c r="K16" s="51">
        <f t="shared" si="3"/>
        <v>109.1725847263683</v>
      </c>
      <c r="L16" s="51">
        <f t="shared" si="4"/>
        <v>52.32368789448131</v>
      </c>
    </row>
    <row r="17" spans="2:12" ht="25.5" x14ac:dyDescent="0.25">
      <c r="B17" s="112">
        <v>636</v>
      </c>
      <c r="C17" s="113"/>
      <c r="D17" s="113"/>
      <c r="E17" s="114"/>
      <c r="F17" s="26" t="s">
        <v>74</v>
      </c>
      <c r="G17" s="44">
        <v>1184576.03</v>
      </c>
      <c r="H17" s="44">
        <v>2471600</v>
      </c>
      <c r="I17" s="44">
        <v>2471600</v>
      </c>
      <c r="J17" s="44">
        <v>1293232.27</v>
      </c>
      <c r="K17" s="51">
        <f t="shared" si="3"/>
        <v>109.1725847263683</v>
      </c>
      <c r="L17" s="51">
        <f t="shared" si="4"/>
        <v>52.32368789448131</v>
      </c>
    </row>
    <row r="18" spans="2:12" ht="25.5" x14ac:dyDescent="0.25">
      <c r="B18" s="112">
        <v>6361</v>
      </c>
      <c r="C18" s="113"/>
      <c r="D18" s="113"/>
      <c r="E18" s="114"/>
      <c r="F18" s="26" t="s">
        <v>75</v>
      </c>
      <c r="G18" s="44">
        <v>1184576.03</v>
      </c>
      <c r="H18" s="44">
        <v>2471200</v>
      </c>
      <c r="I18" s="44">
        <v>2471200</v>
      </c>
      <c r="J18" s="44">
        <v>1293232.27</v>
      </c>
      <c r="K18" s="51">
        <f t="shared" si="3"/>
        <v>109.1725847263683</v>
      </c>
      <c r="L18" s="51">
        <f t="shared" si="4"/>
        <v>52.332157251537716</v>
      </c>
    </row>
    <row r="19" spans="2:12" ht="25.5" x14ac:dyDescent="0.25">
      <c r="B19" s="112">
        <v>6362</v>
      </c>
      <c r="C19" s="113"/>
      <c r="D19" s="113"/>
      <c r="E19" s="114"/>
      <c r="F19" s="10" t="s">
        <v>76</v>
      </c>
      <c r="G19" s="44">
        <v>0</v>
      </c>
      <c r="H19" s="44">
        <v>400</v>
      </c>
      <c r="I19" s="44">
        <v>400</v>
      </c>
      <c r="J19" s="44">
        <v>0</v>
      </c>
      <c r="K19" s="51">
        <f t="shared" si="3"/>
        <v>0</v>
      </c>
      <c r="L19" s="51">
        <f t="shared" si="4"/>
        <v>0</v>
      </c>
    </row>
    <row r="20" spans="2:12" x14ac:dyDescent="0.25">
      <c r="B20" s="112">
        <v>64</v>
      </c>
      <c r="C20" s="113"/>
      <c r="D20" s="113"/>
      <c r="E20" s="114"/>
      <c r="F20" s="10" t="s">
        <v>77</v>
      </c>
      <c r="G20" s="44">
        <v>0</v>
      </c>
      <c r="H20" s="44">
        <v>0</v>
      </c>
      <c r="I20" s="44">
        <v>0</v>
      </c>
      <c r="J20" s="44">
        <v>0</v>
      </c>
      <c r="K20" s="51">
        <f t="shared" si="3"/>
        <v>0</v>
      </c>
      <c r="L20" s="51">
        <f t="shared" si="4"/>
        <v>0</v>
      </c>
    </row>
    <row r="21" spans="2:12" x14ac:dyDescent="0.25">
      <c r="B21" s="112">
        <v>641</v>
      </c>
      <c r="C21" s="113"/>
      <c r="D21" s="113"/>
      <c r="E21" s="114"/>
      <c r="F21" s="10" t="s">
        <v>78</v>
      </c>
      <c r="G21" s="44">
        <v>0</v>
      </c>
      <c r="H21" s="44">
        <v>0</v>
      </c>
      <c r="I21" s="44">
        <v>0</v>
      </c>
      <c r="J21" s="44">
        <v>0</v>
      </c>
      <c r="K21" s="51">
        <f t="shared" si="3"/>
        <v>0</v>
      </c>
      <c r="L21" s="51">
        <f t="shared" si="4"/>
        <v>0</v>
      </c>
    </row>
    <row r="22" spans="2:12" x14ac:dyDescent="0.25">
      <c r="B22" s="112">
        <v>6413</v>
      </c>
      <c r="C22" s="113"/>
      <c r="D22" s="113"/>
      <c r="E22" s="114"/>
      <c r="F22" s="10" t="s">
        <v>79</v>
      </c>
      <c r="G22" s="44">
        <v>0</v>
      </c>
      <c r="H22" s="44">
        <v>0</v>
      </c>
      <c r="I22" s="44">
        <v>0</v>
      </c>
      <c r="J22" s="44">
        <v>0</v>
      </c>
      <c r="K22" s="51">
        <f t="shared" si="3"/>
        <v>0</v>
      </c>
      <c r="L22" s="51">
        <f t="shared" si="4"/>
        <v>0</v>
      </c>
    </row>
    <row r="23" spans="2:12" s="30" customFormat="1" ht="25.5" x14ac:dyDescent="0.25">
      <c r="B23" s="112">
        <v>65</v>
      </c>
      <c r="C23" s="113"/>
      <c r="D23" s="113"/>
      <c r="E23" s="114"/>
      <c r="F23" s="10" t="s">
        <v>80</v>
      </c>
      <c r="G23" s="44">
        <v>112142.57</v>
      </c>
      <c r="H23" s="44">
        <v>165000</v>
      </c>
      <c r="I23" s="44">
        <v>165000</v>
      </c>
      <c r="J23" s="44">
        <v>107833.97</v>
      </c>
      <c r="K23" s="50">
        <f t="shared" si="3"/>
        <v>96.157926468066492</v>
      </c>
      <c r="L23" s="50">
        <f t="shared" si="4"/>
        <v>65.353921212121207</v>
      </c>
    </row>
    <row r="24" spans="2:12" x14ac:dyDescent="0.25">
      <c r="B24" s="112">
        <v>652</v>
      </c>
      <c r="C24" s="113"/>
      <c r="D24" s="113"/>
      <c r="E24" s="114"/>
      <c r="F24" s="26" t="s">
        <v>81</v>
      </c>
      <c r="G24" s="44">
        <v>112142.57</v>
      </c>
      <c r="H24" s="44">
        <v>165000</v>
      </c>
      <c r="I24" s="44">
        <v>165000</v>
      </c>
      <c r="J24" s="44">
        <v>107833.97</v>
      </c>
      <c r="K24" s="51">
        <f t="shared" si="3"/>
        <v>96.157926468066492</v>
      </c>
      <c r="L24" s="51">
        <f t="shared" si="4"/>
        <v>65.353921212121207</v>
      </c>
    </row>
    <row r="25" spans="2:12" x14ac:dyDescent="0.25">
      <c r="B25" s="112">
        <v>6526</v>
      </c>
      <c r="C25" s="113"/>
      <c r="D25" s="113"/>
      <c r="E25" s="114"/>
      <c r="F25" s="26" t="s">
        <v>82</v>
      </c>
      <c r="G25" s="44">
        <v>112142.57</v>
      </c>
      <c r="H25" s="44">
        <v>165000</v>
      </c>
      <c r="I25" s="44">
        <v>165000</v>
      </c>
      <c r="J25" s="44">
        <v>107833.97</v>
      </c>
      <c r="K25" s="51">
        <f t="shared" si="3"/>
        <v>96.157926468066492</v>
      </c>
      <c r="L25" s="51">
        <f t="shared" si="4"/>
        <v>65.353921212121207</v>
      </c>
    </row>
    <row r="26" spans="2:12" ht="25.5" x14ac:dyDescent="0.25">
      <c r="B26" s="112">
        <v>66</v>
      </c>
      <c r="C26" s="113"/>
      <c r="D26" s="113"/>
      <c r="E26" s="114"/>
      <c r="F26" s="26" t="s">
        <v>83</v>
      </c>
      <c r="G26" s="44">
        <v>400</v>
      </c>
      <c r="H26" s="44">
        <v>0</v>
      </c>
      <c r="I26" s="44">
        <v>0</v>
      </c>
      <c r="J26" s="44">
        <v>0</v>
      </c>
      <c r="K26" s="51">
        <f t="shared" si="3"/>
        <v>0</v>
      </c>
      <c r="L26" s="51">
        <f t="shared" si="4"/>
        <v>0</v>
      </c>
    </row>
    <row r="27" spans="2:12" ht="25.5" x14ac:dyDescent="0.25">
      <c r="B27" s="112">
        <v>663</v>
      </c>
      <c r="C27" s="113"/>
      <c r="D27" s="113"/>
      <c r="E27" s="114"/>
      <c r="F27" s="26" t="s">
        <v>84</v>
      </c>
      <c r="G27" s="44">
        <v>400</v>
      </c>
      <c r="H27" s="44">
        <v>0</v>
      </c>
      <c r="I27" s="44">
        <v>0</v>
      </c>
      <c r="J27" s="44">
        <v>0</v>
      </c>
      <c r="K27" s="51">
        <f t="shared" si="3"/>
        <v>0</v>
      </c>
      <c r="L27" s="51">
        <f t="shared" si="4"/>
        <v>0</v>
      </c>
    </row>
    <row r="28" spans="2:12" x14ac:dyDescent="0.25">
      <c r="B28" s="115">
        <v>6631</v>
      </c>
      <c r="C28" s="116"/>
      <c r="D28" s="116"/>
      <c r="E28" s="117"/>
      <c r="F28" s="10" t="s">
        <v>85</v>
      </c>
      <c r="G28" s="44">
        <v>400</v>
      </c>
      <c r="H28" s="44">
        <v>0</v>
      </c>
      <c r="I28" s="44">
        <v>0</v>
      </c>
      <c r="J28" s="44">
        <v>0</v>
      </c>
      <c r="K28" s="51">
        <f t="shared" si="3"/>
        <v>0</v>
      </c>
      <c r="L28" s="51">
        <f t="shared" si="4"/>
        <v>0</v>
      </c>
    </row>
    <row r="29" spans="2:12" ht="25.5" x14ac:dyDescent="0.25">
      <c r="B29" s="112">
        <v>67</v>
      </c>
      <c r="C29" s="113"/>
      <c r="D29" s="113"/>
      <c r="E29" s="114"/>
      <c r="F29" s="26" t="s">
        <v>86</v>
      </c>
      <c r="G29" s="43">
        <v>106558.8</v>
      </c>
      <c r="H29" s="44">
        <v>239500</v>
      </c>
      <c r="I29" s="44">
        <v>239500</v>
      </c>
      <c r="J29" s="43">
        <v>120119.03999999999</v>
      </c>
      <c r="K29" s="51">
        <f t="shared" si="3"/>
        <v>112.72559375668645</v>
      </c>
      <c r="L29" s="51">
        <f t="shared" si="4"/>
        <v>50.154087682672234</v>
      </c>
    </row>
    <row r="30" spans="2:12" ht="25.5" x14ac:dyDescent="0.25">
      <c r="B30" s="112">
        <v>671</v>
      </c>
      <c r="C30" s="113"/>
      <c r="D30" s="113"/>
      <c r="E30" s="114"/>
      <c r="F30" s="26" t="s">
        <v>87</v>
      </c>
      <c r="G30" s="43">
        <v>106558.8</v>
      </c>
      <c r="H30" s="44">
        <v>239500</v>
      </c>
      <c r="I30" s="44">
        <v>239500</v>
      </c>
      <c r="J30" s="43">
        <v>120119.03999999999</v>
      </c>
      <c r="K30" s="51">
        <f t="shared" si="3"/>
        <v>112.72559375668645</v>
      </c>
      <c r="L30" s="51">
        <f t="shared" si="4"/>
        <v>50.154087682672234</v>
      </c>
    </row>
    <row r="31" spans="2:12" ht="25.5" x14ac:dyDescent="0.25">
      <c r="B31" s="115">
        <v>6711</v>
      </c>
      <c r="C31" s="116"/>
      <c r="D31" s="116"/>
      <c r="E31" s="117"/>
      <c r="F31" s="26" t="s">
        <v>88</v>
      </c>
      <c r="G31" s="43">
        <v>106558.8</v>
      </c>
      <c r="H31" s="44">
        <v>239500</v>
      </c>
      <c r="I31" s="44">
        <v>239500</v>
      </c>
      <c r="J31" s="43">
        <v>120119.04300000001</v>
      </c>
      <c r="K31" s="51">
        <f t="shared" si="3"/>
        <v>112.72559657203347</v>
      </c>
      <c r="L31" s="51">
        <f t="shared" si="4"/>
        <v>50.154088935281834</v>
      </c>
    </row>
    <row r="32" spans="2:12" ht="25.5" x14ac:dyDescent="0.25">
      <c r="B32" s="115">
        <v>6712</v>
      </c>
      <c r="C32" s="116"/>
      <c r="D32" s="116"/>
      <c r="E32" s="117"/>
      <c r="F32" s="26" t="s">
        <v>89</v>
      </c>
      <c r="G32" s="43">
        <v>0</v>
      </c>
      <c r="H32" s="43">
        <v>0</v>
      </c>
      <c r="I32" s="43">
        <v>0</v>
      </c>
      <c r="J32" s="43">
        <v>0</v>
      </c>
      <c r="K32" s="51">
        <f t="shared" si="3"/>
        <v>0</v>
      </c>
      <c r="L32" s="51">
        <f t="shared" si="4"/>
        <v>0</v>
      </c>
    </row>
    <row r="33" spans="2:12" x14ac:dyDescent="0.25">
      <c r="B33" s="115">
        <v>9</v>
      </c>
      <c r="C33" s="116"/>
      <c r="D33" s="116"/>
      <c r="E33" s="117"/>
      <c r="F33" s="26" t="s">
        <v>268</v>
      </c>
      <c r="G33" s="43">
        <v>0</v>
      </c>
      <c r="H33" s="43">
        <v>75000</v>
      </c>
      <c r="I33" s="43">
        <v>75000</v>
      </c>
      <c r="J33" s="43">
        <v>85036.81</v>
      </c>
      <c r="K33" s="51">
        <f t="shared" si="3"/>
        <v>0</v>
      </c>
      <c r="L33" s="51">
        <f t="shared" si="4"/>
        <v>113.38241333333332</v>
      </c>
    </row>
    <row r="34" spans="2:12" x14ac:dyDescent="0.25">
      <c r="B34" s="115">
        <v>92</v>
      </c>
      <c r="C34" s="116"/>
      <c r="D34" s="116"/>
      <c r="E34" s="117"/>
      <c r="F34" s="26" t="s">
        <v>269</v>
      </c>
      <c r="G34" s="43">
        <v>0</v>
      </c>
      <c r="H34" s="43">
        <v>75000</v>
      </c>
      <c r="I34" s="43">
        <v>75000</v>
      </c>
      <c r="J34" s="43">
        <v>85036.81</v>
      </c>
      <c r="K34" s="51">
        <f t="shared" si="3"/>
        <v>0</v>
      </c>
      <c r="L34" s="51">
        <f t="shared" si="4"/>
        <v>113.38241333333332</v>
      </c>
    </row>
    <row r="35" spans="2:12" x14ac:dyDescent="0.25">
      <c r="B35" s="115">
        <v>922</v>
      </c>
      <c r="C35" s="116"/>
      <c r="D35" s="116"/>
      <c r="E35" s="117"/>
      <c r="F35" s="26" t="s">
        <v>270</v>
      </c>
      <c r="G35" s="43">
        <v>0</v>
      </c>
      <c r="H35" s="43">
        <v>75000</v>
      </c>
      <c r="I35" s="43">
        <v>75000</v>
      </c>
      <c r="J35" s="43">
        <v>85036.81</v>
      </c>
      <c r="K35" s="51">
        <f t="shared" si="3"/>
        <v>0</v>
      </c>
      <c r="L35" s="51">
        <f t="shared" si="4"/>
        <v>113.38241333333332</v>
      </c>
    </row>
    <row r="36" spans="2:12" x14ac:dyDescent="0.25">
      <c r="B36" s="115">
        <v>9221</v>
      </c>
      <c r="C36" s="116"/>
      <c r="D36" s="116"/>
      <c r="E36" s="117"/>
      <c r="F36" s="26" t="s">
        <v>271</v>
      </c>
      <c r="G36" s="43">
        <v>0</v>
      </c>
      <c r="H36" s="43">
        <v>75000</v>
      </c>
      <c r="I36" s="43">
        <v>75000</v>
      </c>
      <c r="J36" s="43">
        <v>85036.81</v>
      </c>
      <c r="K36" s="51">
        <f t="shared" si="3"/>
        <v>0</v>
      </c>
      <c r="L36" s="51">
        <f t="shared" si="4"/>
        <v>113.38241333333332</v>
      </c>
    </row>
    <row r="37" spans="2:12" ht="15.75" customHeight="1" x14ac:dyDescent="0.25">
      <c r="B37" s="2"/>
      <c r="C37" s="2"/>
      <c r="D37" s="2"/>
      <c r="E37" s="2"/>
      <c r="F37" s="2"/>
      <c r="G37" s="3"/>
      <c r="H37" s="2"/>
      <c r="I37" s="2"/>
      <c r="J37" s="3"/>
      <c r="K37" s="3"/>
      <c r="L37" s="3"/>
    </row>
    <row r="38" spans="2:12" ht="25.5" customHeight="1" x14ac:dyDescent="0.25">
      <c r="B38" s="103" t="s">
        <v>7</v>
      </c>
      <c r="C38" s="104"/>
      <c r="D38" s="104"/>
      <c r="E38" s="104"/>
      <c r="F38" s="105"/>
      <c r="G38" s="36" t="s">
        <v>260</v>
      </c>
      <c r="H38" s="36" t="s">
        <v>263</v>
      </c>
      <c r="I38" s="36" t="s">
        <v>264</v>
      </c>
      <c r="J38" s="36" t="s">
        <v>265</v>
      </c>
      <c r="K38" s="36" t="s">
        <v>17</v>
      </c>
      <c r="L38" s="36" t="s">
        <v>49</v>
      </c>
    </row>
    <row r="39" spans="2:12" ht="12.75" customHeight="1" x14ac:dyDescent="0.25">
      <c r="B39" s="103">
        <v>1</v>
      </c>
      <c r="C39" s="104"/>
      <c r="D39" s="104"/>
      <c r="E39" s="104"/>
      <c r="F39" s="105"/>
      <c r="G39" s="36">
        <v>2</v>
      </c>
      <c r="H39" s="36">
        <v>3</v>
      </c>
      <c r="I39" s="36">
        <v>4</v>
      </c>
      <c r="J39" s="36">
        <v>5</v>
      </c>
      <c r="K39" s="36" t="s">
        <v>19</v>
      </c>
      <c r="L39" s="36" t="s">
        <v>20</v>
      </c>
    </row>
    <row r="40" spans="2:12" x14ac:dyDescent="0.25">
      <c r="B40" s="109"/>
      <c r="C40" s="110"/>
      <c r="D40" s="110"/>
      <c r="E40" s="111"/>
      <c r="F40" s="48" t="s">
        <v>8</v>
      </c>
      <c r="G40" s="52">
        <v>1383268.5</v>
      </c>
      <c r="H40" s="52">
        <v>2951100</v>
      </c>
      <c r="I40" s="52">
        <v>2951100</v>
      </c>
      <c r="J40" s="52">
        <v>1696919.36</v>
      </c>
      <c r="K40" s="50">
        <f t="shared" ref="K40:K103" si="5">IF(G40,J40/G40,0)*100</f>
        <v>122.67461884659414</v>
      </c>
      <c r="L40" s="50">
        <f t="shared" ref="L40:L103" si="6">IF(I40,J40/I40,0)*100</f>
        <v>57.50124902578699</v>
      </c>
    </row>
    <row r="41" spans="2:12" x14ac:dyDescent="0.25">
      <c r="B41" s="109" t="s">
        <v>90</v>
      </c>
      <c r="C41" s="110"/>
      <c r="D41" s="30" t="s">
        <v>90</v>
      </c>
      <c r="E41" s="30" t="s">
        <v>90</v>
      </c>
      <c r="F41" s="48" t="s">
        <v>3</v>
      </c>
      <c r="G41" s="52">
        <v>1373719.42</v>
      </c>
      <c r="H41" s="52">
        <v>2831100</v>
      </c>
      <c r="I41" s="52">
        <v>2831100</v>
      </c>
      <c r="J41" s="52">
        <v>1694044.03</v>
      </c>
      <c r="K41" s="50">
        <f t="shared" si="5"/>
        <v>123.31805209538351</v>
      </c>
      <c r="L41" s="50">
        <f t="shared" si="6"/>
        <v>59.836954893857509</v>
      </c>
    </row>
    <row r="42" spans="2:12" x14ac:dyDescent="0.25">
      <c r="B42" s="115" t="s">
        <v>91</v>
      </c>
      <c r="C42" s="116"/>
      <c r="D42" t="s">
        <v>91</v>
      </c>
      <c r="E42" t="s">
        <v>91</v>
      </c>
      <c r="F42" s="26" t="s">
        <v>4</v>
      </c>
      <c r="G42" s="44">
        <v>1172044.3999999999</v>
      </c>
      <c r="H42" s="44">
        <v>2441700</v>
      </c>
      <c r="I42" s="44">
        <v>2441700</v>
      </c>
      <c r="J42" s="44">
        <v>1464563.51</v>
      </c>
      <c r="K42" s="51">
        <f t="shared" si="5"/>
        <v>124.95802292131597</v>
      </c>
      <c r="L42" s="51">
        <f t="shared" si="6"/>
        <v>59.981304419052293</v>
      </c>
    </row>
    <row r="43" spans="2:12" x14ac:dyDescent="0.25">
      <c r="B43" s="115" t="s">
        <v>92</v>
      </c>
      <c r="C43" s="116"/>
      <c r="D43" t="s">
        <v>92</v>
      </c>
      <c r="E43" t="s">
        <v>92</v>
      </c>
      <c r="F43" s="26" t="s">
        <v>24</v>
      </c>
      <c r="G43" s="44">
        <v>973874.25</v>
      </c>
      <c r="H43" s="44">
        <v>2050000</v>
      </c>
      <c r="I43" s="44">
        <v>2050000</v>
      </c>
      <c r="J43" s="44">
        <v>1225757.3700000001</v>
      </c>
      <c r="K43" s="51">
        <f t="shared" si="5"/>
        <v>125.86402915982224</v>
      </c>
      <c r="L43" s="51">
        <f t="shared" si="6"/>
        <v>59.79304243902439</v>
      </c>
    </row>
    <row r="44" spans="2:12" x14ac:dyDescent="0.25">
      <c r="B44" s="115" t="s">
        <v>93</v>
      </c>
      <c r="C44" s="116"/>
      <c r="D44" t="s">
        <v>93</v>
      </c>
      <c r="E44" t="s">
        <v>93</v>
      </c>
      <c r="F44" s="26" t="s">
        <v>25</v>
      </c>
      <c r="G44" s="44">
        <v>973874.25</v>
      </c>
      <c r="H44" s="44">
        <v>2050000</v>
      </c>
      <c r="I44" s="44">
        <v>2050000</v>
      </c>
      <c r="J44" s="44">
        <v>1225757.3700000001</v>
      </c>
      <c r="K44" s="51">
        <f t="shared" si="5"/>
        <v>125.86402915982224</v>
      </c>
      <c r="L44" s="51">
        <f t="shared" si="6"/>
        <v>59.79304243902439</v>
      </c>
    </row>
    <row r="45" spans="2:12" x14ac:dyDescent="0.25">
      <c r="B45" s="115" t="s">
        <v>94</v>
      </c>
      <c r="C45" s="116"/>
      <c r="D45" t="s">
        <v>94</v>
      </c>
      <c r="E45" t="s">
        <v>94</v>
      </c>
      <c r="F45" s="26" t="s">
        <v>160</v>
      </c>
      <c r="G45" s="44">
        <v>37476.559999999998</v>
      </c>
      <c r="H45" s="44">
        <v>51500</v>
      </c>
      <c r="I45" s="44">
        <v>51500</v>
      </c>
      <c r="J45" s="44">
        <v>36556.19</v>
      </c>
      <c r="K45" s="51">
        <f t="shared" si="5"/>
        <v>97.544144926855623</v>
      </c>
      <c r="L45" s="51">
        <f t="shared" si="6"/>
        <v>70.982893203883506</v>
      </c>
    </row>
    <row r="46" spans="2:12" x14ac:dyDescent="0.25">
      <c r="B46" s="115" t="s">
        <v>95</v>
      </c>
      <c r="C46" s="116"/>
      <c r="D46" t="s">
        <v>95</v>
      </c>
      <c r="E46" t="s">
        <v>95</v>
      </c>
      <c r="F46" s="26" t="s">
        <v>160</v>
      </c>
      <c r="G46" s="44">
        <v>37476.559999999998</v>
      </c>
      <c r="H46" s="44">
        <v>51500</v>
      </c>
      <c r="I46" s="44">
        <v>51500</v>
      </c>
      <c r="J46" s="44">
        <v>36556.19</v>
      </c>
      <c r="K46" s="51">
        <f t="shared" si="5"/>
        <v>97.544144926855623</v>
      </c>
      <c r="L46" s="51">
        <f t="shared" si="6"/>
        <v>70.982893203883506</v>
      </c>
    </row>
    <row r="47" spans="2:12" x14ac:dyDescent="0.25">
      <c r="B47" s="115" t="s">
        <v>96</v>
      </c>
      <c r="C47" s="116"/>
      <c r="D47" t="s">
        <v>96</v>
      </c>
      <c r="E47" t="s">
        <v>96</v>
      </c>
      <c r="F47" s="26" t="s">
        <v>161</v>
      </c>
      <c r="G47" s="44">
        <v>160693.59</v>
      </c>
      <c r="H47" s="44">
        <v>340200</v>
      </c>
      <c r="I47" s="44">
        <v>340200</v>
      </c>
      <c r="J47" s="44">
        <v>202249.95</v>
      </c>
      <c r="K47" s="51">
        <f t="shared" si="5"/>
        <v>125.86062082501239</v>
      </c>
      <c r="L47" s="51">
        <f t="shared" si="6"/>
        <v>59.450308641975312</v>
      </c>
    </row>
    <row r="48" spans="2:12" x14ac:dyDescent="0.25">
      <c r="B48" s="115" t="s">
        <v>97</v>
      </c>
      <c r="C48" s="116"/>
      <c r="D48" t="s">
        <v>97</v>
      </c>
      <c r="E48" t="s">
        <v>97</v>
      </c>
      <c r="F48" s="26" t="s">
        <v>162</v>
      </c>
      <c r="G48" s="44">
        <v>160683.09</v>
      </c>
      <c r="H48" s="44">
        <v>340000</v>
      </c>
      <c r="I48" s="44">
        <v>340000</v>
      </c>
      <c r="J48" s="44">
        <v>202249.95</v>
      </c>
      <c r="K48" s="51">
        <f t="shared" si="5"/>
        <v>125.86884531533468</v>
      </c>
      <c r="L48" s="51">
        <f t="shared" si="6"/>
        <v>59.485279411764715</v>
      </c>
    </row>
    <row r="49" spans="2:12" ht="25.5" x14ac:dyDescent="0.25">
      <c r="B49" s="45">
        <v>3133</v>
      </c>
      <c r="C49" s="46"/>
      <c r="F49" s="26" t="s">
        <v>262</v>
      </c>
      <c r="G49" s="44">
        <v>10.5</v>
      </c>
      <c r="H49" s="44">
        <v>200</v>
      </c>
      <c r="I49" s="44">
        <v>200</v>
      </c>
      <c r="J49" s="44">
        <v>0</v>
      </c>
      <c r="K49" s="51">
        <f t="shared" si="5"/>
        <v>0</v>
      </c>
      <c r="L49" s="51">
        <f t="shared" si="6"/>
        <v>0</v>
      </c>
    </row>
    <row r="50" spans="2:12" x14ac:dyDescent="0.25">
      <c r="B50" s="115" t="s">
        <v>98</v>
      </c>
      <c r="C50" s="116"/>
      <c r="D50" t="s">
        <v>98</v>
      </c>
      <c r="E50" t="s">
        <v>98</v>
      </c>
      <c r="F50" s="26" t="s">
        <v>13</v>
      </c>
      <c r="G50" s="44">
        <v>196538.75</v>
      </c>
      <c r="H50" s="44">
        <v>379800</v>
      </c>
      <c r="I50" s="44">
        <v>379800</v>
      </c>
      <c r="J50" s="44">
        <v>223416.52</v>
      </c>
      <c r="K50" s="51">
        <f t="shared" si="5"/>
        <v>113.67555761904458</v>
      </c>
      <c r="L50" s="51">
        <f t="shared" si="6"/>
        <v>58.824781463928375</v>
      </c>
    </row>
    <row r="51" spans="2:12" x14ac:dyDescent="0.25">
      <c r="B51" s="115" t="s">
        <v>99</v>
      </c>
      <c r="C51" s="116"/>
      <c r="D51" t="s">
        <v>99</v>
      </c>
      <c r="E51" t="s">
        <v>99</v>
      </c>
      <c r="F51" s="26" t="s">
        <v>26</v>
      </c>
      <c r="G51" s="44">
        <v>51322.1</v>
      </c>
      <c r="H51" s="44">
        <v>78000</v>
      </c>
      <c r="I51" s="44">
        <v>78000</v>
      </c>
      <c r="J51" s="44">
        <v>38324.79</v>
      </c>
      <c r="K51" s="51">
        <f t="shared" si="5"/>
        <v>74.675023040756329</v>
      </c>
      <c r="L51" s="51">
        <f t="shared" si="6"/>
        <v>49.134346153846153</v>
      </c>
    </row>
    <row r="52" spans="2:12" x14ac:dyDescent="0.25">
      <c r="B52" s="115" t="s">
        <v>100</v>
      </c>
      <c r="C52" s="116"/>
      <c r="D52" t="s">
        <v>100</v>
      </c>
      <c r="E52" t="s">
        <v>100</v>
      </c>
      <c r="F52" s="26" t="s">
        <v>27</v>
      </c>
      <c r="G52" s="44">
        <v>26680.67</v>
      </c>
      <c r="H52" s="44">
        <v>30400</v>
      </c>
      <c r="I52" s="44">
        <v>30400</v>
      </c>
      <c r="J52" s="44">
        <v>14429.98</v>
      </c>
      <c r="K52" s="51">
        <f t="shared" si="5"/>
        <v>54.0840241268304</v>
      </c>
      <c r="L52" s="51">
        <f t="shared" si="6"/>
        <v>47.46703947368421</v>
      </c>
    </row>
    <row r="53" spans="2:12" ht="25.5" x14ac:dyDescent="0.25">
      <c r="B53" s="115" t="s">
        <v>101</v>
      </c>
      <c r="C53" s="116"/>
      <c r="D53" t="s">
        <v>101</v>
      </c>
      <c r="E53" t="s">
        <v>101</v>
      </c>
      <c r="F53" s="26" t="s">
        <v>163</v>
      </c>
      <c r="G53" s="44">
        <v>24240.95</v>
      </c>
      <c r="H53" s="44">
        <v>44300</v>
      </c>
      <c r="I53" s="44">
        <v>44300</v>
      </c>
      <c r="J53" s="44">
        <v>23654.81</v>
      </c>
      <c r="K53" s="51">
        <f t="shared" si="5"/>
        <v>97.582025456923105</v>
      </c>
      <c r="L53" s="51">
        <f t="shared" si="6"/>
        <v>53.396862302483072</v>
      </c>
    </row>
    <row r="54" spans="2:12" x14ac:dyDescent="0.25">
      <c r="B54" s="115" t="s">
        <v>102</v>
      </c>
      <c r="C54" s="116"/>
      <c r="D54" t="s">
        <v>102</v>
      </c>
      <c r="E54" t="s">
        <v>102</v>
      </c>
      <c r="F54" s="26" t="s">
        <v>164</v>
      </c>
      <c r="G54" s="44">
        <v>371.98</v>
      </c>
      <c r="H54" s="44">
        <v>3000</v>
      </c>
      <c r="I54" s="44">
        <v>3000</v>
      </c>
      <c r="J54" s="44">
        <v>240</v>
      </c>
      <c r="K54" s="51">
        <f t="shared" si="5"/>
        <v>64.519597827840201</v>
      </c>
      <c r="L54" s="51">
        <f t="shared" si="6"/>
        <v>8</v>
      </c>
    </row>
    <row r="55" spans="2:12" x14ac:dyDescent="0.25">
      <c r="B55" s="115" t="s">
        <v>103</v>
      </c>
      <c r="C55" s="116"/>
      <c r="D55" t="s">
        <v>103</v>
      </c>
      <c r="E55" t="s">
        <v>103</v>
      </c>
      <c r="F55" s="26" t="s">
        <v>165</v>
      </c>
      <c r="G55" s="44">
        <v>28.5</v>
      </c>
      <c r="H55" s="44">
        <v>300</v>
      </c>
      <c r="I55" s="44">
        <v>300</v>
      </c>
      <c r="J55" s="44">
        <v>0</v>
      </c>
      <c r="K55" s="51">
        <f t="shared" si="5"/>
        <v>0</v>
      </c>
      <c r="L55" s="51">
        <f t="shared" si="6"/>
        <v>0</v>
      </c>
    </row>
    <row r="56" spans="2:12" x14ac:dyDescent="0.25">
      <c r="B56" s="115" t="s">
        <v>104</v>
      </c>
      <c r="C56" s="116"/>
      <c r="D56" t="s">
        <v>104</v>
      </c>
      <c r="E56" t="s">
        <v>104</v>
      </c>
      <c r="F56" s="26" t="s">
        <v>166</v>
      </c>
      <c r="G56" s="44">
        <v>23445.24</v>
      </c>
      <c r="H56" s="44">
        <v>51700</v>
      </c>
      <c r="I56" s="44">
        <v>51700</v>
      </c>
      <c r="J56" s="44">
        <v>20817.48</v>
      </c>
      <c r="K56" s="51">
        <f t="shared" si="5"/>
        <v>88.791925354570907</v>
      </c>
      <c r="L56" s="51">
        <f t="shared" si="6"/>
        <v>40.265918762088972</v>
      </c>
    </row>
    <row r="57" spans="2:12" x14ac:dyDescent="0.25">
      <c r="B57" s="115" t="s">
        <v>105</v>
      </c>
      <c r="C57" s="116"/>
      <c r="D57" t="s">
        <v>105</v>
      </c>
      <c r="E57" t="s">
        <v>105</v>
      </c>
      <c r="F57" s="26" t="s">
        <v>167</v>
      </c>
      <c r="G57" s="44">
        <v>6826.93</v>
      </c>
      <c r="H57" s="44">
        <v>11500</v>
      </c>
      <c r="I57" s="44">
        <v>11500</v>
      </c>
      <c r="J57" s="44">
        <v>4538.3599999999997</v>
      </c>
      <c r="K57" s="51">
        <f t="shared" si="5"/>
        <v>66.47731850187418</v>
      </c>
      <c r="L57" s="51">
        <f t="shared" si="6"/>
        <v>39.463999999999999</v>
      </c>
    </row>
    <row r="58" spans="2:12" x14ac:dyDescent="0.25">
      <c r="B58" s="115" t="s">
        <v>106</v>
      </c>
      <c r="C58" s="116"/>
      <c r="D58" t="s">
        <v>106</v>
      </c>
      <c r="E58" t="s">
        <v>106</v>
      </c>
      <c r="F58" s="26" t="s">
        <v>168</v>
      </c>
      <c r="G58" s="44">
        <v>12979.92</v>
      </c>
      <c r="H58" s="44">
        <v>33200</v>
      </c>
      <c r="I58" s="44">
        <v>33200</v>
      </c>
      <c r="J58" s="44">
        <v>14169.36</v>
      </c>
      <c r="K58" s="51">
        <f t="shared" si="5"/>
        <v>109.16369284248286</v>
      </c>
      <c r="L58" s="51">
        <f t="shared" si="6"/>
        <v>42.678795180722894</v>
      </c>
    </row>
    <row r="59" spans="2:12" ht="25.5" x14ac:dyDescent="0.25">
      <c r="B59" s="115" t="s">
        <v>107</v>
      </c>
      <c r="C59" s="116"/>
      <c r="D59" t="s">
        <v>107</v>
      </c>
      <c r="E59" t="s">
        <v>107</v>
      </c>
      <c r="F59" s="26" t="s">
        <v>169</v>
      </c>
      <c r="G59" s="44">
        <v>3638.39</v>
      </c>
      <c r="H59" s="44">
        <v>5800</v>
      </c>
      <c r="I59" s="44">
        <v>5800</v>
      </c>
      <c r="J59" s="44">
        <v>2109.7600000000002</v>
      </c>
      <c r="K59" s="51">
        <f t="shared" si="5"/>
        <v>57.986087252878335</v>
      </c>
      <c r="L59" s="51">
        <f t="shared" si="6"/>
        <v>36.375172413793102</v>
      </c>
    </row>
    <row r="60" spans="2:12" x14ac:dyDescent="0.25">
      <c r="B60" s="115" t="s">
        <v>108</v>
      </c>
      <c r="C60" s="116"/>
      <c r="D60" t="s">
        <v>108</v>
      </c>
      <c r="E60" t="s">
        <v>108</v>
      </c>
      <c r="F60" s="26" t="s">
        <v>170</v>
      </c>
      <c r="G60" s="44">
        <v>0</v>
      </c>
      <c r="H60" s="44">
        <v>1200</v>
      </c>
      <c r="I60" s="44">
        <v>1200</v>
      </c>
      <c r="J60" s="44">
        <v>0</v>
      </c>
      <c r="K60" s="51">
        <f t="shared" si="5"/>
        <v>0</v>
      </c>
      <c r="L60" s="51">
        <f t="shared" si="6"/>
        <v>0</v>
      </c>
    </row>
    <row r="61" spans="2:12" x14ac:dyDescent="0.25">
      <c r="B61" s="115" t="s">
        <v>109</v>
      </c>
      <c r="C61" s="116"/>
      <c r="D61" t="s">
        <v>109</v>
      </c>
      <c r="E61" t="s">
        <v>109</v>
      </c>
      <c r="F61" s="26" t="s">
        <v>171</v>
      </c>
      <c r="G61" s="44">
        <v>0</v>
      </c>
      <c r="H61" s="44">
        <v>0</v>
      </c>
      <c r="I61" s="44">
        <v>0</v>
      </c>
      <c r="J61" s="44">
        <v>0</v>
      </c>
      <c r="K61" s="51">
        <f t="shared" si="5"/>
        <v>0</v>
      </c>
      <c r="L61" s="51">
        <f t="shared" si="6"/>
        <v>0</v>
      </c>
    </row>
    <row r="62" spans="2:12" x14ac:dyDescent="0.25">
      <c r="B62" s="115" t="s">
        <v>110</v>
      </c>
      <c r="C62" s="116"/>
      <c r="D62" t="s">
        <v>110</v>
      </c>
      <c r="E62" t="s">
        <v>110</v>
      </c>
      <c r="F62" s="26" t="s">
        <v>172</v>
      </c>
      <c r="G62" s="44">
        <v>106832.26</v>
      </c>
      <c r="H62" s="44">
        <v>213100</v>
      </c>
      <c r="I62" s="44">
        <v>213100</v>
      </c>
      <c r="J62" s="44">
        <v>151874.38</v>
      </c>
      <c r="K62" s="51">
        <f t="shared" si="5"/>
        <v>142.16153435301285</v>
      </c>
      <c r="L62" s="51">
        <f t="shared" si="6"/>
        <v>71.269066166119202</v>
      </c>
    </row>
    <row r="63" spans="2:12" x14ac:dyDescent="0.25">
      <c r="B63" s="115" t="s">
        <v>111</v>
      </c>
      <c r="C63" s="116"/>
      <c r="D63" t="s">
        <v>111</v>
      </c>
      <c r="E63" t="s">
        <v>111</v>
      </c>
      <c r="F63" s="26" t="s">
        <v>173</v>
      </c>
      <c r="G63" s="44">
        <v>1484.37</v>
      </c>
      <c r="H63" s="44">
        <v>5400</v>
      </c>
      <c r="I63" s="44">
        <v>5400</v>
      </c>
      <c r="J63" s="44">
        <v>1330.81</v>
      </c>
      <c r="K63" s="51">
        <f t="shared" si="5"/>
        <v>89.654870416405615</v>
      </c>
      <c r="L63" s="51">
        <f t="shared" si="6"/>
        <v>24.644629629629627</v>
      </c>
    </row>
    <row r="64" spans="2:12" x14ac:dyDescent="0.25">
      <c r="B64" s="115" t="s">
        <v>112</v>
      </c>
      <c r="C64" s="116"/>
      <c r="D64" t="s">
        <v>112</v>
      </c>
      <c r="E64" t="s">
        <v>112</v>
      </c>
      <c r="F64" s="26" t="s">
        <v>174</v>
      </c>
      <c r="G64" s="44">
        <v>19049.3</v>
      </c>
      <c r="H64" s="44">
        <v>33100</v>
      </c>
      <c r="I64" s="44">
        <v>33100</v>
      </c>
      <c r="J64" s="44">
        <v>45881.63</v>
      </c>
      <c r="K64" s="51">
        <f t="shared" si="5"/>
        <v>240.85730184311234</v>
      </c>
      <c r="L64" s="51">
        <f t="shared" si="6"/>
        <v>138.61519637462234</v>
      </c>
    </row>
    <row r="65" spans="2:12" x14ac:dyDescent="0.25">
      <c r="B65" s="115" t="s">
        <v>113</v>
      </c>
      <c r="C65" s="116"/>
      <c r="D65" t="s">
        <v>113</v>
      </c>
      <c r="E65" t="s">
        <v>113</v>
      </c>
      <c r="F65" s="26" t="s">
        <v>175</v>
      </c>
      <c r="G65" s="44">
        <v>4618.72</v>
      </c>
      <c r="H65" s="44">
        <v>8500</v>
      </c>
      <c r="I65" s="44">
        <v>8500</v>
      </c>
      <c r="J65" s="44">
        <v>1868.75</v>
      </c>
      <c r="K65" s="51">
        <f t="shared" si="5"/>
        <v>40.46034399140887</v>
      </c>
      <c r="L65" s="51">
        <f t="shared" si="6"/>
        <v>21.985294117647058</v>
      </c>
    </row>
    <row r="66" spans="2:12" x14ac:dyDescent="0.25">
      <c r="B66" s="115" t="s">
        <v>114</v>
      </c>
      <c r="C66" s="116"/>
      <c r="D66" t="s">
        <v>114</v>
      </c>
      <c r="E66" t="s">
        <v>114</v>
      </c>
      <c r="F66" s="26" t="s">
        <v>176</v>
      </c>
      <c r="G66" s="44">
        <v>1889.8</v>
      </c>
      <c r="H66" s="44">
        <v>10800</v>
      </c>
      <c r="I66" s="44">
        <v>10800</v>
      </c>
      <c r="J66" s="44">
        <v>1700.82</v>
      </c>
      <c r="K66" s="51">
        <f t="shared" si="5"/>
        <v>90</v>
      </c>
      <c r="L66" s="51">
        <f t="shared" si="6"/>
        <v>15.748333333333333</v>
      </c>
    </row>
    <row r="67" spans="2:12" x14ac:dyDescent="0.25">
      <c r="B67" s="115" t="s">
        <v>115</v>
      </c>
      <c r="C67" s="116"/>
      <c r="D67" t="s">
        <v>115</v>
      </c>
      <c r="E67" t="s">
        <v>115</v>
      </c>
      <c r="F67" s="26" t="s">
        <v>177</v>
      </c>
      <c r="G67" s="44">
        <v>57528.26</v>
      </c>
      <c r="H67" s="44">
        <v>110000</v>
      </c>
      <c r="I67" s="44">
        <v>110000</v>
      </c>
      <c r="J67" s="44">
        <v>56350.69</v>
      </c>
      <c r="K67" s="51">
        <f t="shared" si="5"/>
        <v>97.953058201308366</v>
      </c>
      <c r="L67" s="51">
        <f t="shared" si="6"/>
        <v>51.227900000000005</v>
      </c>
    </row>
    <row r="68" spans="2:12" x14ac:dyDescent="0.25">
      <c r="B68" s="115" t="s">
        <v>116</v>
      </c>
      <c r="C68" s="116"/>
      <c r="D68" t="s">
        <v>116</v>
      </c>
      <c r="E68" t="s">
        <v>116</v>
      </c>
      <c r="F68" s="26" t="s">
        <v>178</v>
      </c>
      <c r="G68" s="44">
        <v>0</v>
      </c>
      <c r="H68" s="44">
        <v>9700</v>
      </c>
      <c r="I68" s="44">
        <v>9700</v>
      </c>
      <c r="J68" s="44">
        <v>6475.54</v>
      </c>
      <c r="K68" s="51">
        <f t="shared" si="5"/>
        <v>0</v>
      </c>
      <c r="L68" s="51">
        <f t="shared" si="6"/>
        <v>66.758144329896908</v>
      </c>
    </row>
    <row r="69" spans="2:12" x14ac:dyDescent="0.25">
      <c r="B69" s="115" t="s">
        <v>117</v>
      </c>
      <c r="C69" s="116"/>
      <c r="D69" t="s">
        <v>117</v>
      </c>
      <c r="E69" t="s">
        <v>117</v>
      </c>
      <c r="F69" s="26" t="s">
        <v>179</v>
      </c>
      <c r="G69" s="44">
        <v>18334.41</v>
      </c>
      <c r="H69" s="44">
        <v>28600</v>
      </c>
      <c r="I69" s="44">
        <v>28600</v>
      </c>
      <c r="J69" s="44">
        <v>35563.589999999997</v>
      </c>
      <c r="K69" s="51">
        <f t="shared" si="5"/>
        <v>193.97182674544749</v>
      </c>
      <c r="L69" s="51">
        <f t="shared" si="6"/>
        <v>124.34821678321677</v>
      </c>
    </row>
    <row r="70" spans="2:12" x14ac:dyDescent="0.25">
      <c r="B70" s="115" t="s">
        <v>118</v>
      </c>
      <c r="C70" s="116"/>
      <c r="D70" t="s">
        <v>118</v>
      </c>
      <c r="E70" t="s">
        <v>118</v>
      </c>
      <c r="F70" s="26" t="s">
        <v>180</v>
      </c>
      <c r="G70" s="44">
        <v>2938.18</v>
      </c>
      <c r="H70" s="44">
        <v>4800</v>
      </c>
      <c r="I70" s="44">
        <v>4800</v>
      </c>
      <c r="J70" s="44">
        <v>1522.7</v>
      </c>
      <c r="K70" s="51">
        <f t="shared" si="5"/>
        <v>51.824598901360709</v>
      </c>
      <c r="L70" s="51">
        <f t="shared" si="6"/>
        <v>31.722916666666666</v>
      </c>
    </row>
    <row r="71" spans="2:12" x14ac:dyDescent="0.25">
      <c r="B71" s="115" t="s">
        <v>119</v>
      </c>
      <c r="C71" s="116"/>
      <c r="D71" t="s">
        <v>119</v>
      </c>
      <c r="E71" t="s">
        <v>119</v>
      </c>
      <c r="F71" s="26" t="s">
        <v>181</v>
      </c>
      <c r="G71" s="44">
        <v>989.22</v>
      </c>
      <c r="H71" s="44">
        <v>2200</v>
      </c>
      <c r="I71" s="44">
        <v>2200</v>
      </c>
      <c r="J71" s="44">
        <v>1179.8499999999999</v>
      </c>
      <c r="K71" s="51">
        <f t="shared" si="5"/>
        <v>119.27073856169505</v>
      </c>
      <c r="L71" s="51">
        <f t="shared" si="6"/>
        <v>53.629545454545443</v>
      </c>
    </row>
    <row r="72" spans="2:12" x14ac:dyDescent="0.25">
      <c r="B72" s="115" t="s">
        <v>120</v>
      </c>
      <c r="C72" s="116"/>
      <c r="D72" t="s">
        <v>120</v>
      </c>
      <c r="E72" t="s">
        <v>120</v>
      </c>
      <c r="F72" s="26" t="s">
        <v>182</v>
      </c>
      <c r="G72" s="44">
        <v>706</v>
      </c>
      <c r="H72" s="44">
        <v>2000</v>
      </c>
      <c r="I72" s="44">
        <v>2000</v>
      </c>
      <c r="J72" s="44">
        <v>612.44000000000005</v>
      </c>
      <c r="K72" s="51">
        <f t="shared" si="5"/>
        <v>86.747875354107663</v>
      </c>
      <c r="L72" s="51">
        <f t="shared" si="6"/>
        <v>30.622000000000003</v>
      </c>
    </row>
    <row r="73" spans="2:12" x14ac:dyDescent="0.25">
      <c r="B73" s="115" t="s">
        <v>121</v>
      </c>
      <c r="C73" s="116"/>
      <c r="D73" t="s">
        <v>121</v>
      </c>
      <c r="E73" t="s">
        <v>121</v>
      </c>
      <c r="F73" s="26" t="s">
        <v>182</v>
      </c>
      <c r="G73" s="44">
        <v>706</v>
      </c>
      <c r="H73" s="44">
        <v>2000</v>
      </c>
      <c r="I73" s="44">
        <v>2000</v>
      </c>
      <c r="J73" s="44">
        <v>612.44000000000005</v>
      </c>
      <c r="K73" s="51">
        <f t="shared" si="5"/>
        <v>86.747875354107663</v>
      </c>
      <c r="L73" s="51">
        <f t="shared" si="6"/>
        <v>30.622000000000003</v>
      </c>
    </row>
    <row r="74" spans="2:12" x14ac:dyDescent="0.25">
      <c r="B74" s="115" t="s">
        <v>122</v>
      </c>
      <c r="C74" s="116"/>
      <c r="D74" t="s">
        <v>122</v>
      </c>
      <c r="E74" t="s">
        <v>122</v>
      </c>
      <c r="F74" s="26" t="s">
        <v>183</v>
      </c>
      <c r="G74" s="44">
        <v>14233.15</v>
      </c>
      <c r="H74" s="44">
        <v>35000</v>
      </c>
      <c r="I74" s="44">
        <v>35000</v>
      </c>
      <c r="J74" s="44">
        <v>11787.43</v>
      </c>
      <c r="K74" s="51">
        <f t="shared" si="5"/>
        <v>82.816734173390998</v>
      </c>
      <c r="L74" s="51">
        <f t="shared" si="6"/>
        <v>33.678371428571431</v>
      </c>
    </row>
    <row r="75" spans="2:12" ht="25.5" x14ac:dyDescent="0.25">
      <c r="B75" s="115" t="s">
        <v>123</v>
      </c>
      <c r="C75" s="116"/>
      <c r="D75" t="s">
        <v>123</v>
      </c>
      <c r="E75" t="s">
        <v>123</v>
      </c>
      <c r="F75" s="26" t="s">
        <v>184</v>
      </c>
      <c r="G75" s="44">
        <v>1452.64</v>
      </c>
      <c r="H75" s="44">
        <v>4900</v>
      </c>
      <c r="I75" s="44">
        <v>4900</v>
      </c>
      <c r="J75" s="44">
        <v>1999.76</v>
      </c>
      <c r="K75" s="51">
        <f t="shared" si="5"/>
        <v>137.66383962991517</v>
      </c>
      <c r="L75" s="51">
        <f t="shared" si="6"/>
        <v>40.811428571428571</v>
      </c>
    </row>
    <row r="76" spans="2:12" x14ac:dyDescent="0.25">
      <c r="B76" s="115" t="s">
        <v>124</v>
      </c>
      <c r="C76" s="116"/>
      <c r="D76" t="s">
        <v>124</v>
      </c>
      <c r="E76" t="s">
        <v>124</v>
      </c>
      <c r="F76" s="26" t="s">
        <v>185</v>
      </c>
      <c r="G76" s="44">
        <v>0</v>
      </c>
      <c r="H76" s="44">
        <v>1700</v>
      </c>
      <c r="I76" s="44">
        <v>1700</v>
      </c>
      <c r="J76" s="44">
        <v>0</v>
      </c>
      <c r="K76" s="51">
        <f t="shared" si="5"/>
        <v>0</v>
      </c>
      <c r="L76" s="51">
        <f t="shared" si="6"/>
        <v>0</v>
      </c>
    </row>
    <row r="77" spans="2:12" x14ac:dyDescent="0.25">
      <c r="B77" s="115" t="s">
        <v>125</v>
      </c>
      <c r="C77" s="116"/>
      <c r="D77" t="s">
        <v>125</v>
      </c>
      <c r="E77" t="s">
        <v>125</v>
      </c>
      <c r="F77" s="26" t="s">
        <v>186</v>
      </c>
      <c r="G77" s="44">
        <v>779.7</v>
      </c>
      <c r="H77" s="44">
        <v>2400</v>
      </c>
      <c r="I77" s="44">
        <v>2400</v>
      </c>
      <c r="J77" s="44">
        <v>688.47</v>
      </c>
      <c r="K77" s="51">
        <f t="shared" si="5"/>
        <v>88.299345902270105</v>
      </c>
      <c r="L77" s="51">
        <f t="shared" si="6"/>
        <v>28.686250000000001</v>
      </c>
    </row>
    <row r="78" spans="2:12" x14ac:dyDescent="0.25">
      <c r="B78" s="115" t="s">
        <v>126</v>
      </c>
      <c r="C78" s="116"/>
      <c r="D78" t="s">
        <v>126</v>
      </c>
      <c r="E78" t="s">
        <v>126</v>
      </c>
      <c r="F78" s="26" t="s">
        <v>187</v>
      </c>
      <c r="G78" s="44">
        <v>2725</v>
      </c>
      <c r="H78" s="44">
        <v>3200</v>
      </c>
      <c r="I78" s="44">
        <v>3200</v>
      </c>
      <c r="J78" s="44">
        <v>3070</v>
      </c>
      <c r="K78" s="51">
        <f t="shared" si="5"/>
        <v>112.66055045871559</v>
      </c>
      <c r="L78" s="51">
        <f t="shared" si="6"/>
        <v>95.9375</v>
      </c>
    </row>
    <row r="79" spans="2:12" x14ac:dyDescent="0.25">
      <c r="B79" s="115" t="s">
        <v>127</v>
      </c>
      <c r="C79" s="116"/>
      <c r="D79" t="s">
        <v>127</v>
      </c>
      <c r="E79" t="s">
        <v>127</v>
      </c>
      <c r="F79" s="26" t="s">
        <v>188</v>
      </c>
      <c r="G79" s="44">
        <v>2258.62</v>
      </c>
      <c r="H79" s="44">
        <v>4000</v>
      </c>
      <c r="I79" s="44">
        <v>4000</v>
      </c>
      <c r="J79" s="44">
        <v>3115.72</v>
      </c>
      <c r="K79" s="51">
        <f t="shared" si="5"/>
        <v>137.94795051845816</v>
      </c>
      <c r="L79" s="51">
        <f t="shared" si="6"/>
        <v>77.892999999999986</v>
      </c>
    </row>
    <row r="80" spans="2:12" x14ac:dyDescent="0.25">
      <c r="B80" s="115" t="s">
        <v>128</v>
      </c>
      <c r="C80" s="116"/>
      <c r="D80" t="s">
        <v>128</v>
      </c>
      <c r="E80" t="s">
        <v>128</v>
      </c>
      <c r="F80" s="26" t="s">
        <v>189</v>
      </c>
      <c r="G80" s="44">
        <v>757.72</v>
      </c>
      <c r="H80" s="44">
        <v>6000</v>
      </c>
      <c r="I80" s="44">
        <v>6000</v>
      </c>
      <c r="J80" s="44">
        <v>0</v>
      </c>
      <c r="K80" s="51">
        <f t="shared" si="5"/>
        <v>0</v>
      </c>
      <c r="L80" s="51">
        <f t="shared" si="6"/>
        <v>0</v>
      </c>
    </row>
    <row r="81" spans="2:12" x14ac:dyDescent="0.25">
      <c r="B81" s="115" t="s">
        <v>129</v>
      </c>
      <c r="C81" s="116"/>
      <c r="D81" t="s">
        <v>129</v>
      </c>
      <c r="E81" t="s">
        <v>129</v>
      </c>
      <c r="F81" s="26" t="s">
        <v>183</v>
      </c>
      <c r="G81" s="44">
        <v>6259.47</v>
      </c>
      <c r="H81" s="44">
        <v>12800</v>
      </c>
      <c r="I81" s="44">
        <v>12800</v>
      </c>
      <c r="J81" s="44">
        <v>2913.48</v>
      </c>
      <c r="K81" s="51">
        <f t="shared" si="5"/>
        <v>46.545154781475105</v>
      </c>
      <c r="L81" s="51">
        <f t="shared" si="6"/>
        <v>22.7615625</v>
      </c>
    </row>
    <row r="82" spans="2:12" x14ac:dyDescent="0.25">
      <c r="B82" s="115" t="s">
        <v>130</v>
      </c>
      <c r="C82" s="116"/>
      <c r="D82" t="s">
        <v>130</v>
      </c>
      <c r="E82" t="s">
        <v>130</v>
      </c>
      <c r="F82" s="26" t="s">
        <v>190</v>
      </c>
      <c r="G82" s="44">
        <v>1065.25</v>
      </c>
      <c r="H82" s="44">
        <v>7300</v>
      </c>
      <c r="I82" s="44">
        <v>7300</v>
      </c>
      <c r="J82" s="44">
        <v>1084</v>
      </c>
      <c r="K82" s="51">
        <f t="shared" si="5"/>
        <v>101.76015019948368</v>
      </c>
      <c r="L82" s="51">
        <f t="shared" si="6"/>
        <v>14.849315068493151</v>
      </c>
    </row>
    <row r="83" spans="2:12" x14ac:dyDescent="0.25">
      <c r="B83" s="115" t="s">
        <v>131</v>
      </c>
      <c r="C83" s="116"/>
      <c r="D83" t="s">
        <v>131</v>
      </c>
      <c r="E83" t="s">
        <v>131</v>
      </c>
      <c r="F83" s="26" t="s">
        <v>191</v>
      </c>
      <c r="G83" s="44">
        <v>1065.25</v>
      </c>
      <c r="H83" s="44">
        <v>7300</v>
      </c>
      <c r="I83" s="44">
        <v>7300</v>
      </c>
      <c r="J83" s="44">
        <v>1084</v>
      </c>
      <c r="K83" s="51">
        <f t="shared" si="5"/>
        <v>101.76015019948368</v>
      </c>
      <c r="L83" s="51">
        <f t="shared" si="6"/>
        <v>14.849315068493151</v>
      </c>
    </row>
    <row r="84" spans="2:12" x14ac:dyDescent="0.25">
      <c r="B84" s="115" t="s">
        <v>132</v>
      </c>
      <c r="C84" s="116"/>
      <c r="D84" t="s">
        <v>132</v>
      </c>
      <c r="E84" t="s">
        <v>132</v>
      </c>
      <c r="F84" s="26" t="s">
        <v>192</v>
      </c>
      <c r="G84" s="44">
        <v>723.1</v>
      </c>
      <c r="H84" s="44">
        <v>1800</v>
      </c>
      <c r="I84" s="44">
        <v>1800</v>
      </c>
      <c r="J84" s="44">
        <v>1084</v>
      </c>
      <c r="K84" s="51">
        <f t="shared" si="5"/>
        <v>149.91010925183238</v>
      </c>
      <c r="L84" s="51">
        <f t="shared" si="6"/>
        <v>60.222222222222221</v>
      </c>
    </row>
    <row r="85" spans="2:12" x14ac:dyDescent="0.25">
      <c r="B85" s="115" t="s">
        <v>133</v>
      </c>
      <c r="C85" s="116"/>
      <c r="D85" t="s">
        <v>133</v>
      </c>
      <c r="E85" t="s">
        <v>133</v>
      </c>
      <c r="F85" s="26" t="s">
        <v>193</v>
      </c>
      <c r="G85" s="44">
        <v>342.15</v>
      </c>
      <c r="H85" s="44">
        <v>5300</v>
      </c>
      <c r="I85" s="44">
        <v>5300</v>
      </c>
      <c r="J85" s="44">
        <v>0</v>
      </c>
      <c r="K85" s="51">
        <f t="shared" si="5"/>
        <v>0</v>
      </c>
      <c r="L85" s="51">
        <f t="shared" si="6"/>
        <v>0</v>
      </c>
    </row>
    <row r="86" spans="2:12" x14ac:dyDescent="0.25">
      <c r="B86" s="115" t="s">
        <v>134</v>
      </c>
      <c r="C86" s="116"/>
      <c r="D86" t="s">
        <v>134</v>
      </c>
      <c r="E86" t="s">
        <v>134</v>
      </c>
      <c r="F86" s="26" t="s">
        <v>194</v>
      </c>
      <c r="G86" s="44">
        <v>0</v>
      </c>
      <c r="H86" s="44">
        <v>200</v>
      </c>
      <c r="I86" s="44">
        <v>200</v>
      </c>
      <c r="J86" s="44">
        <v>0</v>
      </c>
      <c r="K86" s="51">
        <f t="shared" si="5"/>
        <v>0</v>
      </c>
      <c r="L86" s="51">
        <f t="shared" si="6"/>
        <v>0</v>
      </c>
    </row>
    <row r="87" spans="2:12" ht="25.5" x14ac:dyDescent="0.25">
      <c r="B87" s="115" t="s">
        <v>135</v>
      </c>
      <c r="C87" s="116"/>
      <c r="D87" t="s">
        <v>135</v>
      </c>
      <c r="E87" t="s">
        <v>135</v>
      </c>
      <c r="F87" s="26" t="s">
        <v>195</v>
      </c>
      <c r="G87" s="44">
        <v>1780</v>
      </c>
      <c r="H87" s="44">
        <v>1700</v>
      </c>
      <c r="I87" s="44">
        <v>1700</v>
      </c>
      <c r="J87" s="44">
        <v>4980</v>
      </c>
      <c r="K87" s="51">
        <f t="shared" si="5"/>
        <v>279.77528089887642</v>
      </c>
      <c r="L87" s="51">
        <f t="shared" si="6"/>
        <v>292.94117647058823</v>
      </c>
    </row>
    <row r="88" spans="2:12" ht="25.5" x14ac:dyDescent="0.25">
      <c r="B88" s="115" t="s">
        <v>136</v>
      </c>
      <c r="C88" s="116"/>
      <c r="D88" t="s">
        <v>136</v>
      </c>
      <c r="E88" t="s">
        <v>136</v>
      </c>
      <c r="F88" s="26" t="s">
        <v>196</v>
      </c>
      <c r="G88" s="44">
        <v>1780</v>
      </c>
      <c r="H88" s="44">
        <v>1700</v>
      </c>
      <c r="I88" s="44">
        <v>1700</v>
      </c>
      <c r="J88" s="44">
        <v>4980</v>
      </c>
      <c r="K88" s="51">
        <f t="shared" si="5"/>
        <v>279.77528089887642</v>
      </c>
      <c r="L88" s="51">
        <f t="shared" si="6"/>
        <v>292.94117647058823</v>
      </c>
    </row>
    <row r="89" spans="2:12" x14ac:dyDescent="0.25">
      <c r="B89" s="115" t="s">
        <v>137</v>
      </c>
      <c r="C89" s="116"/>
      <c r="D89" t="s">
        <v>137</v>
      </c>
      <c r="E89" t="s">
        <v>137</v>
      </c>
      <c r="F89" s="26" t="s">
        <v>197</v>
      </c>
      <c r="G89" s="44">
        <v>1780</v>
      </c>
      <c r="H89" s="44">
        <v>1700</v>
      </c>
      <c r="I89" s="44">
        <v>1700</v>
      </c>
      <c r="J89" s="44">
        <v>4980</v>
      </c>
      <c r="K89" s="51">
        <f t="shared" si="5"/>
        <v>279.77528089887642</v>
      </c>
      <c r="L89" s="51">
        <f t="shared" si="6"/>
        <v>292.94117647058823</v>
      </c>
    </row>
    <row r="90" spans="2:12" x14ac:dyDescent="0.25">
      <c r="B90" s="115" t="s">
        <v>138</v>
      </c>
      <c r="C90" s="116"/>
      <c r="D90" t="s">
        <v>138</v>
      </c>
      <c r="E90" t="s">
        <v>138</v>
      </c>
      <c r="F90" s="26" t="s">
        <v>198</v>
      </c>
      <c r="G90" s="44">
        <v>2291.02</v>
      </c>
      <c r="H90" s="44">
        <v>600</v>
      </c>
      <c r="I90" s="44">
        <v>600</v>
      </c>
      <c r="J90" s="44">
        <v>0</v>
      </c>
      <c r="K90" s="51">
        <f t="shared" si="5"/>
        <v>0</v>
      </c>
      <c r="L90" s="51">
        <f t="shared" si="6"/>
        <v>0</v>
      </c>
    </row>
    <row r="91" spans="2:12" x14ac:dyDescent="0.25">
      <c r="B91" s="115" t="s">
        <v>139</v>
      </c>
      <c r="C91" s="116"/>
      <c r="D91" t="s">
        <v>139</v>
      </c>
      <c r="E91" t="s">
        <v>139</v>
      </c>
      <c r="F91" s="26" t="s">
        <v>85</v>
      </c>
      <c r="G91" s="44">
        <v>2291.02</v>
      </c>
      <c r="H91" s="44">
        <v>600</v>
      </c>
      <c r="I91" s="44">
        <v>600</v>
      </c>
      <c r="J91" s="44">
        <v>0</v>
      </c>
      <c r="K91" s="51">
        <f t="shared" si="5"/>
        <v>0</v>
      </c>
      <c r="L91" s="51">
        <f t="shared" si="6"/>
        <v>0</v>
      </c>
    </row>
    <row r="92" spans="2:12" x14ac:dyDescent="0.25">
      <c r="B92" s="115" t="s">
        <v>140</v>
      </c>
      <c r="C92" s="116"/>
      <c r="D92" t="s">
        <v>140</v>
      </c>
      <c r="E92" t="s">
        <v>140</v>
      </c>
      <c r="F92" s="26" t="s">
        <v>199</v>
      </c>
      <c r="G92" s="44">
        <v>2291.02</v>
      </c>
      <c r="H92" s="44">
        <v>600</v>
      </c>
      <c r="I92" s="44">
        <v>600</v>
      </c>
      <c r="J92" s="44">
        <v>0</v>
      </c>
      <c r="K92" s="51">
        <f t="shared" si="5"/>
        <v>0</v>
      </c>
      <c r="L92" s="51">
        <f t="shared" si="6"/>
        <v>0</v>
      </c>
    </row>
    <row r="93" spans="2:12" x14ac:dyDescent="0.25">
      <c r="B93" s="109" t="s">
        <v>141</v>
      </c>
      <c r="C93" s="110"/>
      <c r="D93" s="30" t="s">
        <v>141</v>
      </c>
      <c r="E93" s="30" t="s">
        <v>141</v>
      </c>
      <c r="F93" s="48" t="s">
        <v>5</v>
      </c>
      <c r="G93" s="52">
        <v>9549.08</v>
      </c>
      <c r="H93" s="52">
        <v>120000</v>
      </c>
      <c r="I93" s="52">
        <v>120000</v>
      </c>
      <c r="J93" s="52">
        <v>2875.33</v>
      </c>
      <c r="K93" s="50">
        <f t="shared" si="5"/>
        <v>30.111068291395611</v>
      </c>
      <c r="L93" s="50">
        <f t="shared" si="6"/>
        <v>2.3961083333333333</v>
      </c>
    </row>
    <row r="94" spans="2:12" ht="25.5" x14ac:dyDescent="0.25">
      <c r="B94" s="115" t="s">
        <v>142</v>
      </c>
      <c r="C94" s="116"/>
      <c r="D94" t="s">
        <v>142</v>
      </c>
      <c r="E94" t="s">
        <v>142</v>
      </c>
      <c r="F94" s="26" t="s">
        <v>6</v>
      </c>
      <c r="G94" s="44">
        <v>0</v>
      </c>
      <c r="H94" s="44">
        <v>0</v>
      </c>
      <c r="I94" s="44">
        <v>0</v>
      </c>
      <c r="J94" s="44">
        <v>0</v>
      </c>
      <c r="K94" s="51">
        <f t="shared" si="5"/>
        <v>0</v>
      </c>
      <c r="L94" s="51">
        <f t="shared" si="6"/>
        <v>0</v>
      </c>
    </row>
    <row r="95" spans="2:12" x14ac:dyDescent="0.25">
      <c r="B95" s="115" t="s">
        <v>143</v>
      </c>
      <c r="C95" s="116"/>
      <c r="D95" t="s">
        <v>143</v>
      </c>
      <c r="E95" t="s">
        <v>143</v>
      </c>
      <c r="F95" s="26" t="s">
        <v>200</v>
      </c>
      <c r="G95" s="44">
        <v>0</v>
      </c>
      <c r="H95" s="44">
        <v>0</v>
      </c>
      <c r="I95" s="44">
        <v>0</v>
      </c>
      <c r="J95" s="44">
        <v>0</v>
      </c>
      <c r="K95" s="51">
        <f t="shared" si="5"/>
        <v>0</v>
      </c>
      <c r="L95" s="51">
        <f t="shared" si="6"/>
        <v>0</v>
      </c>
    </row>
    <row r="96" spans="2:12" x14ac:dyDescent="0.25">
      <c r="B96" s="115" t="s">
        <v>144</v>
      </c>
      <c r="C96" s="116"/>
      <c r="D96" t="s">
        <v>144</v>
      </c>
      <c r="E96" t="s">
        <v>144</v>
      </c>
      <c r="F96" s="26" t="s">
        <v>201</v>
      </c>
      <c r="G96" s="44">
        <v>0</v>
      </c>
      <c r="H96" s="44">
        <v>0</v>
      </c>
      <c r="I96" s="44">
        <v>0</v>
      </c>
      <c r="J96" s="44">
        <v>0</v>
      </c>
      <c r="K96" s="51">
        <f t="shared" si="5"/>
        <v>0</v>
      </c>
      <c r="L96" s="51">
        <f t="shared" si="6"/>
        <v>0</v>
      </c>
    </row>
    <row r="97" spans="2:12" x14ac:dyDescent="0.25">
      <c r="B97" s="115" t="s">
        <v>145</v>
      </c>
      <c r="C97" s="116"/>
      <c r="D97" t="s">
        <v>145</v>
      </c>
      <c r="E97" t="s">
        <v>145</v>
      </c>
      <c r="F97" s="26" t="s">
        <v>202</v>
      </c>
      <c r="G97" s="44">
        <v>9549.08</v>
      </c>
      <c r="H97" s="44">
        <v>120000</v>
      </c>
      <c r="I97" s="44">
        <v>120000</v>
      </c>
      <c r="J97" s="44">
        <v>2875.33</v>
      </c>
      <c r="K97" s="51">
        <f t="shared" si="5"/>
        <v>30.111068291395611</v>
      </c>
      <c r="L97" s="51">
        <f t="shared" si="6"/>
        <v>2.3961083333333333</v>
      </c>
    </row>
    <row r="98" spans="2:12" x14ac:dyDescent="0.25">
      <c r="B98" s="115" t="s">
        <v>146</v>
      </c>
      <c r="C98" s="116"/>
      <c r="D98" t="s">
        <v>146</v>
      </c>
      <c r="E98" t="s">
        <v>146</v>
      </c>
      <c r="F98" s="26" t="s">
        <v>203</v>
      </c>
      <c r="G98" s="44">
        <v>0</v>
      </c>
      <c r="H98" s="44">
        <v>0</v>
      </c>
      <c r="I98" s="44">
        <v>0</v>
      </c>
      <c r="J98" s="44">
        <v>0</v>
      </c>
      <c r="K98" s="51">
        <f t="shared" si="5"/>
        <v>0</v>
      </c>
      <c r="L98" s="51">
        <f t="shared" si="6"/>
        <v>0</v>
      </c>
    </row>
    <row r="99" spans="2:12" x14ac:dyDescent="0.25">
      <c r="B99" s="115" t="s">
        <v>147</v>
      </c>
      <c r="C99" s="116"/>
      <c r="D99" t="s">
        <v>147</v>
      </c>
      <c r="E99" t="s">
        <v>147</v>
      </c>
      <c r="F99" s="26" t="s">
        <v>204</v>
      </c>
      <c r="G99" s="44">
        <v>0</v>
      </c>
      <c r="H99" s="44">
        <v>0</v>
      </c>
      <c r="I99" s="44">
        <v>0</v>
      </c>
      <c r="J99" s="44">
        <v>0</v>
      </c>
      <c r="K99" s="51">
        <f t="shared" si="5"/>
        <v>0</v>
      </c>
      <c r="L99" s="51">
        <f t="shared" si="6"/>
        <v>0</v>
      </c>
    </row>
    <row r="100" spans="2:12" x14ac:dyDescent="0.25">
      <c r="B100" s="115" t="s">
        <v>148</v>
      </c>
      <c r="C100" s="116"/>
      <c r="D100" t="s">
        <v>148</v>
      </c>
      <c r="E100" t="s">
        <v>148</v>
      </c>
      <c r="F100" s="26" t="s">
        <v>205</v>
      </c>
      <c r="G100" s="44">
        <v>9496.57</v>
      </c>
      <c r="H100" s="44">
        <v>97300</v>
      </c>
      <c r="I100" s="44">
        <v>97300</v>
      </c>
      <c r="J100" s="44">
        <v>2875.33</v>
      </c>
      <c r="K100" s="51">
        <f t="shared" si="5"/>
        <v>30.277563372880945</v>
      </c>
      <c r="L100" s="51">
        <f t="shared" si="6"/>
        <v>2.9551181911613567</v>
      </c>
    </row>
    <row r="101" spans="2:12" x14ac:dyDescent="0.25">
      <c r="B101" s="115" t="s">
        <v>149</v>
      </c>
      <c r="C101" s="116"/>
      <c r="D101" t="s">
        <v>149</v>
      </c>
      <c r="E101" t="s">
        <v>149</v>
      </c>
      <c r="F101" s="26" t="s">
        <v>206</v>
      </c>
      <c r="G101" s="44">
        <v>2056.64</v>
      </c>
      <c r="H101" s="44">
        <v>24400</v>
      </c>
      <c r="I101" s="44">
        <v>24400</v>
      </c>
      <c r="J101" s="44">
        <v>2549</v>
      </c>
      <c r="K101" s="51">
        <f t="shared" si="5"/>
        <v>123.94001867123075</v>
      </c>
      <c r="L101" s="51">
        <f t="shared" si="6"/>
        <v>10.446721311475409</v>
      </c>
    </row>
    <row r="102" spans="2:12" x14ac:dyDescent="0.25">
      <c r="B102" s="115" t="s">
        <v>150</v>
      </c>
      <c r="C102" s="116"/>
      <c r="D102" t="s">
        <v>150</v>
      </c>
      <c r="E102" t="s">
        <v>150</v>
      </c>
      <c r="F102" s="26" t="s">
        <v>207</v>
      </c>
      <c r="G102" s="44">
        <v>0</v>
      </c>
      <c r="H102" s="44">
        <v>4000</v>
      </c>
      <c r="I102" s="44">
        <v>4000</v>
      </c>
      <c r="J102" s="44">
        <v>0</v>
      </c>
      <c r="K102" s="51">
        <f t="shared" si="5"/>
        <v>0</v>
      </c>
      <c r="L102" s="51">
        <f t="shared" si="6"/>
        <v>0</v>
      </c>
    </row>
    <row r="103" spans="2:12" x14ac:dyDescent="0.25">
      <c r="B103" s="115" t="s">
        <v>151</v>
      </c>
      <c r="C103" s="116"/>
      <c r="D103" t="s">
        <v>151</v>
      </c>
      <c r="E103" t="s">
        <v>151</v>
      </c>
      <c r="F103" s="26" t="s">
        <v>208</v>
      </c>
      <c r="G103" s="44">
        <v>6503.93</v>
      </c>
      <c r="H103" s="44">
        <v>10000</v>
      </c>
      <c r="I103" s="44">
        <v>10000</v>
      </c>
      <c r="J103" s="44">
        <v>0</v>
      </c>
      <c r="K103" s="51">
        <f t="shared" si="5"/>
        <v>0</v>
      </c>
      <c r="L103" s="51">
        <f t="shared" si="6"/>
        <v>0</v>
      </c>
    </row>
    <row r="104" spans="2:12" x14ac:dyDescent="0.25">
      <c r="B104" s="115" t="s">
        <v>152</v>
      </c>
      <c r="C104" s="116"/>
      <c r="D104" t="s">
        <v>152</v>
      </c>
      <c r="E104" t="s">
        <v>152</v>
      </c>
      <c r="F104" s="26" t="s">
        <v>209</v>
      </c>
      <c r="G104" s="44">
        <v>936</v>
      </c>
      <c r="H104" s="44">
        <v>56500</v>
      </c>
      <c r="I104" s="44">
        <v>56500</v>
      </c>
      <c r="J104" s="44">
        <v>326.33</v>
      </c>
      <c r="K104" s="51">
        <f t="shared" ref="K104:K111" si="7">IF(G104,J104/G104,0)*100</f>
        <v>34.864316239316238</v>
      </c>
      <c r="L104" s="51">
        <f t="shared" ref="L104:L111" si="8">IF(I104,J104/I104,0)*100</f>
        <v>0.57757522123893801</v>
      </c>
    </row>
    <row r="105" spans="2:12" x14ac:dyDescent="0.25">
      <c r="B105" s="115" t="s">
        <v>153</v>
      </c>
      <c r="C105" s="116"/>
      <c r="D105" t="s">
        <v>153</v>
      </c>
      <c r="E105" t="s">
        <v>153</v>
      </c>
      <c r="F105" s="26" t="s">
        <v>210</v>
      </c>
      <c r="G105" s="44">
        <v>0</v>
      </c>
      <c r="H105" s="44">
        <v>2400</v>
      </c>
      <c r="I105" s="44">
        <v>2400</v>
      </c>
      <c r="J105" s="44">
        <v>0</v>
      </c>
      <c r="K105" s="51">
        <f t="shared" si="7"/>
        <v>0</v>
      </c>
      <c r="L105" s="51">
        <f t="shared" si="8"/>
        <v>0</v>
      </c>
    </row>
    <row r="106" spans="2:12" x14ac:dyDescent="0.25">
      <c r="B106" s="115" t="s">
        <v>154</v>
      </c>
      <c r="C106" s="116"/>
      <c r="D106" t="s">
        <v>154</v>
      </c>
      <c r="E106" t="s">
        <v>154</v>
      </c>
      <c r="F106" s="26" t="s">
        <v>211</v>
      </c>
      <c r="G106" s="44">
        <v>0</v>
      </c>
      <c r="H106" s="44">
        <v>0</v>
      </c>
      <c r="I106" s="44">
        <v>0</v>
      </c>
      <c r="J106" s="44">
        <v>0</v>
      </c>
      <c r="K106" s="51">
        <f t="shared" si="7"/>
        <v>0</v>
      </c>
      <c r="L106" s="51">
        <f t="shared" si="8"/>
        <v>0</v>
      </c>
    </row>
    <row r="107" spans="2:12" x14ac:dyDescent="0.25">
      <c r="B107" s="115" t="s">
        <v>155</v>
      </c>
      <c r="C107" s="116"/>
      <c r="D107" t="s">
        <v>155</v>
      </c>
      <c r="E107" t="s">
        <v>155</v>
      </c>
      <c r="F107" s="26" t="s">
        <v>212</v>
      </c>
      <c r="G107" s="44">
        <v>0</v>
      </c>
      <c r="H107" s="44">
        <v>0</v>
      </c>
      <c r="I107" s="44">
        <v>0</v>
      </c>
      <c r="J107" s="44">
        <v>0</v>
      </c>
      <c r="K107" s="51">
        <f t="shared" si="7"/>
        <v>0</v>
      </c>
      <c r="L107" s="51">
        <f t="shared" si="8"/>
        <v>0</v>
      </c>
    </row>
    <row r="108" spans="2:12" ht="25.5" x14ac:dyDescent="0.25">
      <c r="B108" s="115" t="s">
        <v>156</v>
      </c>
      <c r="C108" s="116"/>
      <c r="D108" t="s">
        <v>156</v>
      </c>
      <c r="E108" t="s">
        <v>156</v>
      </c>
      <c r="F108" s="26" t="s">
        <v>213</v>
      </c>
      <c r="G108" s="44">
        <v>52.51</v>
      </c>
      <c r="H108" s="44">
        <v>20700</v>
      </c>
      <c r="I108" s="44">
        <v>20700</v>
      </c>
      <c r="J108" s="44">
        <v>0</v>
      </c>
      <c r="K108" s="51">
        <f t="shared" si="7"/>
        <v>0</v>
      </c>
      <c r="L108" s="51">
        <f t="shared" si="8"/>
        <v>0</v>
      </c>
    </row>
    <row r="109" spans="2:12" x14ac:dyDescent="0.25">
      <c r="B109" s="115" t="s">
        <v>157</v>
      </c>
      <c r="C109" s="116"/>
      <c r="D109" t="s">
        <v>157</v>
      </c>
      <c r="E109" t="s">
        <v>157</v>
      </c>
      <c r="F109" s="26" t="s">
        <v>214</v>
      </c>
      <c r="G109" s="44">
        <v>52.51</v>
      </c>
      <c r="H109" s="44">
        <v>20700</v>
      </c>
      <c r="I109" s="44">
        <v>20700</v>
      </c>
      <c r="J109" s="44">
        <v>0</v>
      </c>
      <c r="K109" s="51">
        <f t="shared" si="7"/>
        <v>0</v>
      </c>
      <c r="L109" s="51">
        <f t="shared" si="8"/>
        <v>0</v>
      </c>
    </row>
    <row r="110" spans="2:12" x14ac:dyDescent="0.25">
      <c r="B110" s="115" t="s">
        <v>158</v>
      </c>
      <c r="C110" s="116"/>
      <c r="D110" t="s">
        <v>158</v>
      </c>
      <c r="E110" t="s">
        <v>158</v>
      </c>
      <c r="F110" s="26" t="s">
        <v>215</v>
      </c>
      <c r="G110" s="44">
        <v>0</v>
      </c>
      <c r="H110" s="44">
        <v>2000</v>
      </c>
      <c r="I110" s="44">
        <v>2000</v>
      </c>
      <c r="J110" s="44">
        <v>0</v>
      </c>
      <c r="K110" s="51">
        <f t="shared" si="7"/>
        <v>0</v>
      </c>
      <c r="L110" s="51">
        <f t="shared" si="8"/>
        <v>0</v>
      </c>
    </row>
    <row r="111" spans="2:12" x14ac:dyDescent="0.25">
      <c r="B111" s="115" t="s">
        <v>159</v>
      </c>
      <c r="C111" s="116"/>
      <c r="D111" t="s">
        <v>159</v>
      </c>
      <c r="E111" t="s">
        <v>159</v>
      </c>
      <c r="F111" s="26" t="s">
        <v>216</v>
      </c>
      <c r="G111" s="44">
        <v>0</v>
      </c>
      <c r="H111" s="44">
        <v>2000</v>
      </c>
      <c r="I111" s="44">
        <v>2000</v>
      </c>
      <c r="J111" s="44">
        <v>0</v>
      </c>
      <c r="K111" s="51">
        <f t="shared" si="7"/>
        <v>0</v>
      </c>
      <c r="L111" s="51">
        <f t="shared" si="8"/>
        <v>0</v>
      </c>
    </row>
    <row r="114" spans="6:10" x14ac:dyDescent="0.25">
      <c r="F114" s="67" t="s">
        <v>272</v>
      </c>
      <c r="J114" t="s">
        <v>259</v>
      </c>
    </row>
    <row r="116" spans="6:10" x14ac:dyDescent="0.25">
      <c r="J116" s="68"/>
    </row>
    <row r="117" spans="6:10" x14ac:dyDescent="0.25">
      <c r="J117" t="s">
        <v>261</v>
      </c>
    </row>
  </sheetData>
  <mergeCells count="100"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87:C87"/>
    <mergeCell ref="B77:C77"/>
    <mergeCell ref="B78:C78"/>
    <mergeCell ref="B79:C79"/>
    <mergeCell ref="B80:C80"/>
    <mergeCell ref="B81:C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6:C46"/>
    <mergeCell ref="B47:C47"/>
    <mergeCell ref="B48:C48"/>
    <mergeCell ref="B50:C50"/>
    <mergeCell ref="B51:C51"/>
    <mergeCell ref="B43:C43"/>
    <mergeCell ref="B44:C44"/>
    <mergeCell ref="B45:C45"/>
    <mergeCell ref="B40:E40"/>
    <mergeCell ref="B29:E29"/>
    <mergeCell ref="B30:E30"/>
    <mergeCell ref="B31:E31"/>
    <mergeCell ref="B32:E32"/>
    <mergeCell ref="B41:C41"/>
    <mergeCell ref="B42:C42"/>
    <mergeCell ref="B33:E33"/>
    <mergeCell ref="B34:E34"/>
    <mergeCell ref="B35:E35"/>
    <mergeCell ref="B36:E36"/>
    <mergeCell ref="B23:E23"/>
    <mergeCell ref="B24:E24"/>
    <mergeCell ref="B25:E25"/>
    <mergeCell ref="B26:E26"/>
    <mergeCell ref="B27:E27"/>
    <mergeCell ref="B12:F12"/>
    <mergeCell ref="B13:F13"/>
    <mergeCell ref="B38:F38"/>
    <mergeCell ref="B39:F39"/>
    <mergeCell ref="B6:L6"/>
    <mergeCell ref="B8:L8"/>
    <mergeCell ref="B10:L10"/>
    <mergeCell ref="B14:E14"/>
    <mergeCell ref="B15:E15"/>
    <mergeCell ref="B17:E17"/>
    <mergeCell ref="B18:E18"/>
    <mergeCell ref="B19:E19"/>
    <mergeCell ref="B20:E20"/>
    <mergeCell ref="B21:E21"/>
    <mergeCell ref="B22:E22"/>
    <mergeCell ref="B28:E28"/>
  </mergeCells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workbookViewId="0">
      <selection activeCell="N20" sqref="N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42" t="s">
        <v>69</v>
      </c>
    </row>
    <row r="2" spans="1:8" x14ac:dyDescent="0.25">
      <c r="A2" s="42" t="s">
        <v>70</v>
      </c>
    </row>
    <row r="3" spans="1:8" x14ac:dyDescent="0.25">
      <c r="A3" s="42" t="s">
        <v>71</v>
      </c>
    </row>
    <row r="5" spans="1:8" ht="18" x14ac:dyDescent="0.25">
      <c r="B5" s="2"/>
      <c r="C5" s="2"/>
      <c r="D5" s="2"/>
      <c r="E5" s="2"/>
      <c r="F5" s="3"/>
      <c r="G5" s="3"/>
      <c r="H5" s="3"/>
    </row>
    <row r="6" spans="1:8" ht="15.75" customHeight="1" x14ac:dyDescent="0.25">
      <c r="B6" s="94" t="s">
        <v>37</v>
      </c>
      <c r="C6" s="94"/>
      <c r="D6" s="94"/>
      <c r="E6" s="94"/>
      <c r="F6" s="94"/>
      <c r="G6" s="94"/>
      <c r="H6" s="94"/>
    </row>
    <row r="7" spans="1:8" ht="18" x14ac:dyDescent="0.25">
      <c r="B7" s="2"/>
      <c r="C7" s="2"/>
      <c r="D7" s="2"/>
      <c r="E7" s="2"/>
      <c r="F7" s="3"/>
      <c r="G7" s="3"/>
      <c r="H7" s="3"/>
    </row>
    <row r="8" spans="1:8" ht="25.5" x14ac:dyDescent="0.25">
      <c r="B8" s="36" t="s">
        <v>7</v>
      </c>
      <c r="C8" s="36" t="s">
        <v>260</v>
      </c>
      <c r="D8" s="36" t="s">
        <v>263</v>
      </c>
      <c r="E8" s="36" t="s">
        <v>264</v>
      </c>
      <c r="F8" s="36" t="s">
        <v>265</v>
      </c>
      <c r="G8" s="36" t="s">
        <v>17</v>
      </c>
      <c r="H8" s="36" t="s">
        <v>49</v>
      </c>
    </row>
    <row r="9" spans="1:8" x14ac:dyDescent="0.25"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 t="s">
        <v>19</v>
      </c>
      <c r="H9" s="36" t="s">
        <v>20</v>
      </c>
    </row>
    <row r="10" spans="1:8" x14ac:dyDescent="0.25">
      <c r="B10" s="6" t="s">
        <v>36</v>
      </c>
      <c r="C10" s="49">
        <f t="shared" ref="C10:D10" si="0">C11+C14+C16+C18+C20</f>
        <v>1403677.4</v>
      </c>
      <c r="D10" s="49">
        <f t="shared" si="0"/>
        <v>2951100</v>
      </c>
      <c r="E10" s="49">
        <f t="shared" ref="E10:F10" si="1">E11+E14+E16+E18+E20</f>
        <v>2951100</v>
      </c>
      <c r="F10" s="49">
        <f t="shared" si="1"/>
        <v>1606222.09</v>
      </c>
      <c r="G10" s="52">
        <f>IF(C10,F10/C10,0)*100</f>
        <v>114.42957548507941</v>
      </c>
      <c r="H10" s="52">
        <f>IF(E10,F10/E10,0)*100</f>
        <v>54.427911287316597</v>
      </c>
    </row>
    <row r="11" spans="1:8" x14ac:dyDescent="0.25">
      <c r="B11" s="6" t="s">
        <v>34</v>
      </c>
      <c r="C11" s="49">
        <f t="shared" ref="C11" si="2">C12+C13</f>
        <v>106558.79999999999</v>
      </c>
      <c r="D11" s="49">
        <v>239500</v>
      </c>
      <c r="E11" s="49">
        <v>239500</v>
      </c>
      <c r="F11" s="49">
        <v>120119.03999999999</v>
      </c>
      <c r="G11" s="52">
        <f t="shared" ref="G11:G33" si="3">IF(C11,F11/C11,0)*100</f>
        <v>112.72559375668645</v>
      </c>
      <c r="H11" s="52">
        <f t="shared" ref="H11:H33" si="4">IF(E11,F11/E11,0)*100</f>
        <v>50.154087682672234</v>
      </c>
    </row>
    <row r="12" spans="1:8" x14ac:dyDescent="0.25">
      <c r="B12" s="29" t="s">
        <v>33</v>
      </c>
      <c r="C12" s="43">
        <v>21496.76</v>
      </c>
      <c r="D12" s="43">
        <v>77400</v>
      </c>
      <c r="E12" s="43">
        <v>77400</v>
      </c>
      <c r="F12" s="43">
        <v>26093.98</v>
      </c>
      <c r="G12" s="44">
        <f t="shared" si="3"/>
        <v>121.38564137107176</v>
      </c>
      <c r="H12" s="44">
        <f t="shared" si="4"/>
        <v>33.713152454780356</v>
      </c>
    </row>
    <row r="13" spans="1:8" ht="25.5" x14ac:dyDescent="0.25">
      <c r="B13" s="27" t="s">
        <v>217</v>
      </c>
      <c r="C13" s="43">
        <v>85062.04</v>
      </c>
      <c r="D13" s="43">
        <v>162100</v>
      </c>
      <c r="E13" s="43">
        <v>162100</v>
      </c>
      <c r="F13" s="43">
        <v>94025.06</v>
      </c>
      <c r="G13" s="44">
        <f t="shared" si="3"/>
        <v>110.53703861322866</v>
      </c>
      <c r="H13" s="44">
        <f t="shared" si="4"/>
        <v>58.004355336212207</v>
      </c>
    </row>
    <row r="14" spans="1:8" x14ac:dyDescent="0.25">
      <c r="B14" s="6" t="s">
        <v>29</v>
      </c>
      <c r="C14" s="49">
        <v>0</v>
      </c>
      <c r="D14" s="49">
        <v>0</v>
      </c>
      <c r="E14" s="49">
        <v>0</v>
      </c>
      <c r="F14" s="49">
        <v>0</v>
      </c>
      <c r="G14" s="52">
        <f t="shared" si="3"/>
        <v>0</v>
      </c>
      <c r="H14" s="52">
        <f t="shared" si="4"/>
        <v>0</v>
      </c>
    </row>
    <row r="15" spans="1:8" x14ac:dyDescent="0.25">
      <c r="B15" s="27" t="s">
        <v>28</v>
      </c>
      <c r="C15" s="43">
        <v>0</v>
      </c>
      <c r="D15" s="43">
        <v>0</v>
      </c>
      <c r="E15" s="43">
        <v>0</v>
      </c>
      <c r="F15" s="43">
        <v>0</v>
      </c>
      <c r="G15" s="44">
        <f t="shared" si="3"/>
        <v>0</v>
      </c>
      <c r="H15" s="44">
        <f t="shared" si="4"/>
        <v>0</v>
      </c>
    </row>
    <row r="16" spans="1:8" x14ac:dyDescent="0.25">
      <c r="B16" s="6" t="s">
        <v>218</v>
      </c>
      <c r="C16" s="49">
        <v>112142.57</v>
      </c>
      <c r="D16" s="49">
        <v>240000</v>
      </c>
      <c r="E16" s="49">
        <v>240000</v>
      </c>
      <c r="F16" s="49">
        <v>192870.78</v>
      </c>
      <c r="G16" s="52">
        <f t="shared" si="3"/>
        <v>171.98712317721984</v>
      </c>
      <c r="H16" s="52">
        <f t="shared" si="4"/>
        <v>80.362825000000001</v>
      </c>
    </row>
    <row r="17" spans="2:8" x14ac:dyDescent="0.25">
      <c r="B17" s="27" t="s">
        <v>219</v>
      </c>
      <c r="C17" s="43">
        <v>112142.57</v>
      </c>
      <c r="D17" s="43">
        <v>240000</v>
      </c>
      <c r="E17" s="43">
        <v>240000</v>
      </c>
      <c r="F17" s="43">
        <v>192870.78</v>
      </c>
      <c r="G17" s="44">
        <f t="shared" si="3"/>
        <v>171.98712317721984</v>
      </c>
      <c r="H17" s="44">
        <f t="shared" si="4"/>
        <v>80.362825000000001</v>
      </c>
    </row>
    <row r="18" spans="2:8" x14ac:dyDescent="0.25">
      <c r="B18" s="6" t="s">
        <v>220</v>
      </c>
      <c r="C18" s="49">
        <v>1184576.03</v>
      </c>
      <c r="D18" s="49">
        <v>2471600</v>
      </c>
      <c r="E18" s="49">
        <v>2471600</v>
      </c>
      <c r="F18" s="49">
        <v>1293232.27</v>
      </c>
      <c r="G18" s="52">
        <f t="shared" si="3"/>
        <v>109.1725847263683</v>
      </c>
      <c r="H18" s="52">
        <f t="shared" si="4"/>
        <v>52.32368789448131</v>
      </c>
    </row>
    <row r="19" spans="2:8" x14ac:dyDescent="0.25">
      <c r="B19" s="27" t="s">
        <v>221</v>
      </c>
      <c r="C19" s="43">
        <v>1184576.03</v>
      </c>
      <c r="D19" s="43">
        <v>2471600</v>
      </c>
      <c r="E19" s="43">
        <v>2471600</v>
      </c>
      <c r="F19" s="43">
        <v>1293232.27</v>
      </c>
      <c r="G19" s="44">
        <f t="shared" si="3"/>
        <v>109.1725847263683</v>
      </c>
      <c r="H19" s="44">
        <f t="shared" si="4"/>
        <v>52.32368789448131</v>
      </c>
    </row>
    <row r="20" spans="2:8" x14ac:dyDescent="0.25">
      <c r="B20" s="6" t="s">
        <v>222</v>
      </c>
      <c r="C20" s="49">
        <v>400</v>
      </c>
      <c r="D20" s="49">
        <v>0</v>
      </c>
      <c r="E20" s="49">
        <v>0</v>
      </c>
      <c r="F20" s="49">
        <v>0</v>
      </c>
      <c r="G20" s="52">
        <f t="shared" si="3"/>
        <v>0</v>
      </c>
      <c r="H20" s="52">
        <f t="shared" si="4"/>
        <v>0</v>
      </c>
    </row>
    <row r="21" spans="2:8" x14ac:dyDescent="0.25">
      <c r="B21" s="27" t="s">
        <v>223</v>
      </c>
      <c r="C21" s="43">
        <v>400</v>
      </c>
      <c r="D21" s="43">
        <v>0</v>
      </c>
      <c r="E21" s="43">
        <v>0</v>
      </c>
      <c r="F21" s="43">
        <v>0</v>
      </c>
      <c r="G21" s="44">
        <f t="shared" si="3"/>
        <v>0</v>
      </c>
      <c r="H21" s="44">
        <f t="shared" si="4"/>
        <v>0</v>
      </c>
    </row>
    <row r="22" spans="2:8" ht="15.75" customHeight="1" x14ac:dyDescent="0.25">
      <c r="B22" s="6" t="s">
        <v>35</v>
      </c>
      <c r="C22" s="49">
        <f>C23+C26+C28+C30+C32</f>
        <v>1383268.5</v>
      </c>
      <c r="D22" s="49">
        <f t="shared" ref="D22:F22" si="5">D23+D26+D28+D30+D32</f>
        <v>2951100</v>
      </c>
      <c r="E22" s="49">
        <f t="shared" si="5"/>
        <v>2951100</v>
      </c>
      <c r="F22" s="49">
        <f t="shared" si="5"/>
        <v>1696919.3599999999</v>
      </c>
      <c r="G22" s="52">
        <f t="shared" si="3"/>
        <v>122.67461884659411</v>
      </c>
      <c r="H22" s="52">
        <f t="shared" si="4"/>
        <v>57.50124902578699</v>
      </c>
    </row>
    <row r="23" spans="2:8" ht="15.75" customHeight="1" x14ac:dyDescent="0.25">
      <c r="B23" s="6" t="s">
        <v>34</v>
      </c>
      <c r="C23" s="49">
        <v>94902.76</v>
      </c>
      <c r="D23" s="49">
        <v>239500</v>
      </c>
      <c r="E23" s="49">
        <v>239500</v>
      </c>
      <c r="F23" s="49">
        <v>119941.15</v>
      </c>
      <c r="G23" s="52">
        <f t="shared" si="3"/>
        <v>126.38320529350253</v>
      </c>
      <c r="H23" s="52">
        <f t="shared" si="4"/>
        <v>50.079812108559494</v>
      </c>
    </row>
    <row r="24" spans="2:8" x14ac:dyDescent="0.25">
      <c r="B24" s="29" t="s">
        <v>33</v>
      </c>
      <c r="C24" s="43">
        <v>21500.37</v>
      </c>
      <c r="D24" s="43">
        <v>77400</v>
      </c>
      <c r="E24" s="43">
        <v>77400</v>
      </c>
      <c r="F24" s="43">
        <v>25916.09</v>
      </c>
      <c r="G24" s="44">
        <f t="shared" si="3"/>
        <v>120.53787911556873</v>
      </c>
      <c r="H24" s="44">
        <f t="shared" si="4"/>
        <v>33.483320413436687</v>
      </c>
    </row>
    <row r="25" spans="2:8" ht="25.5" x14ac:dyDescent="0.25">
      <c r="B25" s="27" t="s">
        <v>217</v>
      </c>
      <c r="C25" s="43">
        <v>73402.39</v>
      </c>
      <c r="D25" s="43">
        <v>162100</v>
      </c>
      <c r="E25" s="43">
        <v>162100</v>
      </c>
      <c r="F25" s="43">
        <v>94025.06</v>
      </c>
      <c r="G25" s="44">
        <f t="shared" si="3"/>
        <v>128.09536583209348</v>
      </c>
      <c r="H25" s="44">
        <f t="shared" si="4"/>
        <v>58.004355336212207</v>
      </c>
    </row>
    <row r="26" spans="2:8" x14ac:dyDescent="0.25">
      <c r="B26" s="6" t="s">
        <v>29</v>
      </c>
      <c r="C26" s="49">
        <v>0</v>
      </c>
      <c r="D26" s="49">
        <v>0</v>
      </c>
      <c r="E26" s="49">
        <v>0</v>
      </c>
      <c r="F26" s="49">
        <v>0</v>
      </c>
      <c r="G26" s="52">
        <f t="shared" si="3"/>
        <v>0</v>
      </c>
      <c r="H26" s="52">
        <f t="shared" si="4"/>
        <v>0</v>
      </c>
    </row>
    <row r="27" spans="2:8" x14ac:dyDescent="0.25">
      <c r="B27" s="27" t="s">
        <v>28</v>
      </c>
      <c r="C27" s="43">
        <v>0</v>
      </c>
      <c r="D27" s="43">
        <v>0</v>
      </c>
      <c r="E27" s="43">
        <v>0</v>
      </c>
      <c r="F27" s="43">
        <v>0</v>
      </c>
      <c r="G27" s="44">
        <f t="shared" si="3"/>
        <v>0</v>
      </c>
      <c r="H27" s="44">
        <f t="shared" si="4"/>
        <v>0</v>
      </c>
    </row>
    <row r="28" spans="2:8" x14ac:dyDescent="0.25">
      <c r="B28" s="6" t="s">
        <v>218</v>
      </c>
      <c r="C28" s="49">
        <v>103809.53</v>
      </c>
      <c r="D28" s="49">
        <v>240000</v>
      </c>
      <c r="E28" s="49">
        <v>240000</v>
      </c>
      <c r="F28" s="49">
        <v>97761.23</v>
      </c>
      <c r="G28" s="52">
        <f t="shared" si="3"/>
        <v>94.173656310745272</v>
      </c>
      <c r="H28" s="52">
        <f t="shared" si="4"/>
        <v>40.733845833333334</v>
      </c>
    </row>
    <row r="29" spans="2:8" x14ac:dyDescent="0.25">
      <c r="B29" s="27" t="s">
        <v>219</v>
      </c>
      <c r="C29" s="43">
        <v>103809.53</v>
      </c>
      <c r="D29" s="43">
        <v>240000</v>
      </c>
      <c r="E29" s="43">
        <v>240000</v>
      </c>
      <c r="F29" s="43">
        <v>97761.23</v>
      </c>
      <c r="G29" s="44">
        <f t="shared" si="3"/>
        <v>94.173656310745272</v>
      </c>
      <c r="H29" s="44">
        <f t="shared" si="4"/>
        <v>40.733845833333334</v>
      </c>
    </row>
    <row r="30" spans="2:8" x14ac:dyDescent="0.25">
      <c r="B30" s="6" t="s">
        <v>220</v>
      </c>
      <c r="C30" s="49">
        <v>1184156.21</v>
      </c>
      <c r="D30" s="49">
        <v>2471600</v>
      </c>
      <c r="E30" s="49">
        <v>2471600</v>
      </c>
      <c r="F30" s="49">
        <v>1479216.98</v>
      </c>
      <c r="G30" s="52">
        <f t="shared" si="3"/>
        <v>124.91738568849797</v>
      </c>
      <c r="H30" s="52">
        <f t="shared" si="4"/>
        <v>59.84855882828937</v>
      </c>
    </row>
    <row r="31" spans="2:8" x14ac:dyDescent="0.25">
      <c r="B31" s="27" t="s">
        <v>221</v>
      </c>
      <c r="C31" s="43">
        <v>1184156.21</v>
      </c>
      <c r="D31" s="43">
        <v>2471600</v>
      </c>
      <c r="E31" s="43">
        <v>2471600</v>
      </c>
      <c r="F31" s="43">
        <v>1479216.98</v>
      </c>
      <c r="G31" s="44">
        <f t="shared" si="3"/>
        <v>124.91738568849797</v>
      </c>
      <c r="H31" s="44">
        <f t="shared" si="4"/>
        <v>59.84855882828937</v>
      </c>
    </row>
    <row r="32" spans="2:8" x14ac:dyDescent="0.25">
      <c r="B32" s="6" t="s">
        <v>222</v>
      </c>
      <c r="C32" s="49">
        <v>400</v>
      </c>
      <c r="D32" s="49">
        <v>0</v>
      </c>
      <c r="E32" s="49">
        <v>0</v>
      </c>
      <c r="F32" s="49">
        <v>0</v>
      </c>
      <c r="G32" s="52">
        <f t="shared" si="3"/>
        <v>0</v>
      </c>
      <c r="H32" s="52">
        <f t="shared" si="4"/>
        <v>0</v>
      </c>
    </row>
    <row r="33" spans="2:8" x14ac:dyDescent="0.25">
      <c r="B33" s="27" t="s">
        <v>223</v>
      </c>
      <c r="C33" s="43">
        <v>400</v>
      </c>
      <c r="D33" s="43">
        <v>0</v>
      </c>
      <c r="E33" s="43">
        <v>0</v>
      </c>
      <c r="F33" s="43">
        <v>0</v>
      </c>
      <c r="G33" s="44">
        <f t="shared" si="3"/>
        <v>0</v>
      </c>
      <c r="H33" s="44">
        <f t="shared" si="4"/>
        <v>0</v>
      </c>
    </row>
    <row r="37" spans="2:8" x14ac:dyDescent="0.25">
      <c r="B37" s="67" t="s">
        <v>272</v>
      </c>
      <c r="F37" t="s">
        <v>259</v>
      </c>
    </row>
    <row r="39" spans="2:8" x14ac:dyDescent="0.25">
      <c r="F39" s="68"/>
    </row>
    <row r="40" spans="2:8" x14ac:dyDescent="0.25">
      <c r="F40" t="s">
        <v>261</v>
      </c>
    </row>
  </sheetData>
  <mergeCells count="1">
    <mergeCell ref="B6:H6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workbookViewId="0">
      <selection activeCell="C16" sqref="C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42" t="s">
        <v>69</v>
      </c>
    </row>
    <row r="2" spans="1:8" x14ac:dyDescent="0.25">
      <c r="A2" s="42" t="s">
        <v>70</v>
      </c>
    </row>
    <row r="3" spans="1:8" x14ac:dyDescent="0.25">
      <c r="A3" s="42" t="s">
        <v>71</v>
      </c>
    </row>
    <row r="5" spans="1:8" ht="18" x14ac:dyDescent="0.25">
      <c r="B5" s="2"/>
      <c r="C5" s="2"/>
      <c r="D5" s="2"/>
      <c r="E5" s="2"/>
      <c r="F5" s="3"/>
      <c r="G5" s="3"/>
      <c r="H5" s="3"/>
    </row>
    <row r="6" spans="1:8" ht="15.75" customHeight="1" x14ac:dyDescent="0.25">
      <c r="B6" s="94" t="s">
        <v>46</v>
      </c>
      <c r="C6" s="94"/>
      <c r="D6" s="94"/>
      <c r="E6" s="94"/>
      <c r="F6" s="94"/>
      <c r="G6" s="94"/>
      <c r="H6" s="94"/>
    </row>
    <row r="7" spans="1:8" ht="18" x14ac:dyDescent="0.25">
      <c r="B7" s="2"/>
      <c r="C7" s="2"/>
      <c r="D7" s="2"/>
      <c r="E7" s="2"/>
      <c r="F7" s="3"/>
      <c r="G7" s="3"/>
      <c r="H7" s="3"/>
    </row>
    <row r="8" spans="1:8" ht="25.5" x14ac:dyDescent="0.25">
      <c r="B8" s="36" t="s">
        <v>7</v>
      </c>
      <c r="C8" s="36" t="s">
        <v>260</v>
      </c>
      <c r="D8" s="36" t="s">
        <v>263</v>
      </c>
      <c r="E8" s="36" t="s">
        <v>264</v>
      </c>
      <c r="F8" s="36" t="s">
        <v>265</v>
      </c>
      <c r="G8" s="36" t="s">
        <v>17</v>
      </c>
      <c r="H8" s="36" t="s">
        <v>49</v>
      </c>
    </row>
    <row r="9" spans="1:8" x14ac:dyDescent="0.25"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 t="s">
        <v>19</v>
      </c>
      <c r="H9" s="36" t="s">
        <v>20</v>
      </c>
    </row>
    <row r="10" spans="1:8" ht="15.75" customHeight="1" x14ac:dyDescent="0.25">
      <c r="B10" s="6" t="s">
        <v>35</v>
      </c>
      <c r="C10" s="52">
        <v>1383268.5</v>
      </c>
      <c r="D10" s="52">
        <v>2951100</v>
      </c>
      <c r="E10" s="52">
        <v>2951100</v>
      </c>
      <c r="F10" s="52">
        <v>1696919.36</v>
      </c>
      <c r="G10" s="44">
        <f>F10/C10*100</f>
        <v>122.67461884659414</v>
      </c>
      <c r="H10" s="44">
        <f>F10/E10*100</f>
        <v>57.50124902578699</v>
      </c>
    </row>
    <row r="11" spans="1:8" ht="15.75" customHeight="1" x14ac:dyDescent="0.25">
      <c r="B11" s="6" t="s">
        <v>72</v>
      </c>
      <c r="C11" s="44">
        <v>1383268.5</v>
      </c>
      <c r="D11" s="43">
        <v>2951100</v>
      </c>
      <c r="E11" s="43">
        <v>2951100</v>
      </c>
      <c r="F11" s="44">
        <v>1696919.36</v>
      </c>
      <c r="G11" s="44">
        <f t="shared" ref="G11:G12" si="0">F11/C11*100</f>
        <v>122.67461884659414</v>
      </c>
      <c r="H11" s="44">
        <f t="shared" ref="H11:H12" si="1">F11/E11*100</f>
        <v>57.50124902578699</v>
      </c>
    </row>
    <row r="12" spans="1:8" x14ac:dyDescent="0.25">
      <c r="B12" s="12" t="s">
        <v>73</v>
      </c>
      <c r="C12" s="44">
        <v>1383268.5</v>
      </c>
      <c r="D12" s="43">
        <v>2951100</v>
      </c>
      <c r="E12" s="43">
        <v>2951100</v>
      </c>
      <c r="F12" s="44">
        <v>1696919.36</v>
      </c>
      <c r="G12" s="44">
        <f t="shared" si="0"/>
        <v>122.67461884659414</v>
      </c>
      <c r="H12" s="44">
        <f t="shared" si="1"/>
        <v>57.50124902578699</v>
      </c>
    </row>
    <row r="16" spans="1:8" x14ac:dyDescent="0.25">
      <c r="C16" s="67" t="s">
        <v>272</v>
      </c>
      <c r="G16" t="s">
        <v>259</v>
      </c>
    </row>
    <row r="18" spans="7:7" x14ac:dyDescent="0.25">
      <c r="G18" s="68"/>
    </row>
    <row r="19" spans="7:7" x14ac:dyDescent="0.25">
      <c r="G19" t="s">
        <v>261</v>
      </c>
    </row>
  </sheetData>
  <mergeCells count="1">
    <mergeCell ref="B6:H6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7"/>
  <sheetViews>
    <sheetView topLeftCell="A3" workbookViewId="0">
      <selection activeCell="G24" sqref="G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1:12" x14ac:dyDescent="0.25">
      <c r="A1" s="42" t="s">
        <v>69</v>
      </c>
    </row>
    <row r="2" spans="1:12" x14ac:dyDescent="0.25">
      <c r="A2" s="42" t="s">
        <v>70</v>
      </c>
    </row>
    <row r="3" spans="1:12" x14ac:dyDescent="0.25">
      <c r="A3" s="42" t="s">
        <v>71</v>
      </c>
    </row>
    <row r="5" spans="1:12" ht="18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8" customHeight="1" x14ac:dyDescent="0.25">
      <c r="B6" s="94" t="s">
        <v>65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ht="15.75" customHeight="1" x14ac:dyDescent="0.25">
      <c r="B7" s="94" t="s">
        <v>38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ht="18" x14ac:dyDescent="0.25">
      <c r="B8" s="2"/>
      <c r="C8" s="2"/>
      <c r="D8" s="2"/>
      <c r="E8" s="2"/>
      <c r="F8" s="2"/>
      <c r="G8" s="2"/>
      <c r="H8" s="2"/>
      <c r="I8" s="2"/>
      <c r="J8" s="3"/>
      <c r="K8" s="3"/>
      <c r="L8" s="3"/>
    </row>
    <row r="9" spans="1:12" ht="25.5" customHeight="1" x14ac:dyDescent="0.25">
      <c r="B9" s="103" t="s">
        <v>7</v>
      </c>
      <c r="C9" s="104"/>
      <c r="D9" s="104"/>
      <c r="E9" s="104"/>
      <c r="F9" s="105"/>
      <c r="G9" s="36" t="s">
        <v>260</v>
      </c>
      <c r="H9" s="36" t="s">
        <v>263</v>
      </c>
      <c r="I9" s="36" t="s">
        <v>264</v>
      </c>
      <c r="J9" s="36" t="s">
        <v>265</v>
      </c>
      <c r="K9" s="36" t="s">
        <v>17</v>
      </c>
      <c r="L9" s="36" t="s">
        <v>49</v>
      </c>
    </row>
    <row r="10" spans="1:12" x14ac:dyDescent="0.25">
      <c r="B10" s="103">
        <v>1</v>
      </c>
      <c r="C10" s="104"/>
      <c r="D10" s="104"/>
      <c r="E10" s="104"/>
      <c r="F10" s="105"/>
      <c r="G10" s="38">
        <v>2</v>
      </c>
      <c r="H10" s="38">
        <v>3</v>
      </c>
      <c r="I10" s="38">
        <v>4</v>
      </c>
      <c r="J10" s="38">
        <v>5</v>
      </c>
      <c r="K10" s="38" t="s">
        <v>19</v>
      </c>
      <c r="L10" s="38" t="s">
        <v>20</v>
      </c>
    </row>
    <row r="11" spans="1:12" ht="25.5" x14ac:dyDescent="0.25">
      <c r="B11" s="6">
        <v>8</v>
      </c>
      <c r="C11" s="6"/>
      <c r="D11" s="6"/>
      <c r="E11" s="6"/>
      <c r="F11" s="6" t="s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x14ac:dyDescent="0.25">
      <c r="B12" s="6"/>
      <c r="C12" s="10">
        <v>84</v>
      </c>
      <c r="D12" s="10"/>
      <c r="E12" s="10"/>
      <c r="F12" s="10" t="s">
        <v>14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</row>
    <row r="13" spans="1:12" ht="51" x14ac:dyDescent="0.25">
      <c r="B13" s="7"/>
      <c r="C13" s="7"/>
      <c r="D13" s="7">
        <v>841</v>
      </c>
      <c r="E13" s="7"/>
      <c r="F13" s="26" t="s">
        <v>39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</row>
    <row r="14" spans="1:12" ht="25.5" x14ac:dyDescent="0.25">
      <c r="B14" s="7"/>
      <c r="C14" s="7"/>
      <c r="D14" s="7"/>
      <c r="E14" s="7">
        <v>8413</v>
      </c>
      <c r="F14" s="26" t="s">
        <v>40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</row>
    <row r="15" spans="1:12" x14ac:dyDescent="0.25">
      <c r="B15" s="7"/>
      <c r="C15" s="7"/>
      <c r="D15" s="7"/>
      <c r="E15" s="8" t="s">
        <v>23</v>
      </c>
      <c r="F15" s="12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</row>
    <row r="16" spans="1:12" ht="25.5" x14ac:dyDescent="0.25">
      <c r="B16" s="9">
        <v>5</v>
      </c>
      <c r="C16" s="9"/>
      <c r="D16" s="9"/>
      <c r="E16" s="9"/>
      <c r="F16" s="20" t="s">
        <v>10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</row>
    <row r="17" spans="2:12" ht="25.5" x14ac:dyDescent="0.25">
      <c r="B17" s="10"/>
      <c r="C17" s="10">
        <v>54</v>
      </c>
      <c r="D17" s="10"/>
      <c r="E17" s="10"/>
      <c r="F17" s="21" t="s">
        <v>15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</row>
    <row r="18" spans="2:12" ht="63.75" x14ac:dyDescent="0.25">
      <c r="B18" s="10"/>
      <c r="C18" s="10"/>
      <c r="D18" s="10">
        <v>541</v>
      </c>
      <c r="E18" s="26"/>
      <c r="F18" s="26" t="s">
        <v>41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</row>
    <row r="19" spans="2:12" ht="38.25" x14ac:dyDescent="0.25">
      <c r="B19" s="10"/>
      <c r="C19" s="10"/>
      <c r="D19" s="10"/>
      <c r="E19" s="26">
        <v>5413</v>
      </c>
      <c r="F19" s="26" t="s">
        <v>42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</row>
    <row r="20" spans="2:12" x14ac:dyDescent="0.25">
      <c r="B20" s="11" t="s">
        <v>16</v>
      </c>
      <c r="C20" s="9"/>
      <c r="D20" s="9"/>
      <c r="E20" s="9"/>
      <c r="F20" s="20" t="s">
        <v>23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</row>
    <row r="24" spans="2:12" x14ac:dyDescent="0.25">
      <c r="G24" s="67" t="s">
        <v>272</v>
      </c>
      <c r="K24" t="s">
        <v>259</v>
      </c>
    </row>
    <row r="26" spans="2:12" x14ac:dyDescent="0.25">
      <c r="K26" s="68"/>
    </row>
    <row r="27" spans="2:12" x14ac:dyDescent="0.25">
      <c r="K27" t="s">
        <v>261</v>
      </c>
    </row>
  </sheetData>
  <mergeCells count="4">
    <mergeCell ref="B9:F9"/>
    <mergeCell ref="B6:L6"/>
    <mergeCell ref="B7:L7"/>
    <mergeCell ref="B10:F10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36"/>
  <sheetViews>
    <sheetView workbookViewId="0">
      <selection activeCell="C33" sqref="C3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1:8" x14ac:dyDescent="0.25">
      <c r="A1" s="42" t="s">
        <v>69</v>
      </c>
    </row>
    <row r="2" spans="1:8" x14ac:dyDescent="0.25">
      <c r="A2" s="42" t="s">
        <v>70</v>
      </c>
    </row>
    <row r="3" spans="1:8" x14ac:dyDescent="0.25">
      <c r="A3" s="42" t="s">
        <v>71</v>
      </c>
    </row>
    <row r="5" spans="1:8" ht="18" x14ac:dyDescent="0.25">
      <c r="B5" s="2"/>
      <c r="C5" s="2"/>
      <c r="D5" s="2"/>
      <c r="E5" s="2"/>
      <c r="F5" s="3"/>
      <c r="G5" s="3"/>
      <c r="H5" s="3"/>
    </row>
    <row r="6" spans="1:8" ht="15.75" customHeight="1" x14ac:dyDescent="0.25">
      <c r="B6" s="94" t="s">
        <v>43</v>
      </c>
      <c r="C6" s="94"/>
      <c r="D6" s="94"/>
      <c r="E6" s="94"/>
      <c r="F6" s="94"/>
      <c r="G6" s="94"/>
      <c r="H6" s="94"/>
    </row>
    <row r="7" spans="1:8" ht="18" x14ac:dyDescent="0.25">
      <c r="B7" s="2"/>
      <c r="C7" s="2"/>
      <c r="D7" s="2"/>
      <c r="E7" s="2"/>
      <c r="F7" s="3"/>
      <c r="G7" s="3"/>
      <c r="H7" s="3"/>
    </row>
    <row r="8" spans="1:8" ht="25.5" x14ac:dyDescent="0.25">
      <c r="B8" s="36" t="s">
        <v>7</v>
      </c>
      <c r="C8" s="36" t="s">
        <v>260</v>
      </c>
      <c r="D8" s="36" t="s">
        <v>263</v>
      </c>
      <c r="E8" s="36" t="s">
        <v>264</v>
      </c>
      <c r="F8" s="36" t="s">
        <v>265</v>
      </c>
      <c r="G8" s="36" t="s">
        <v>17</v>
      </c>
      <c r="H8" s="36" t="s">
        <v>49</v>
      </c>
    </row>
    <row r="9" spans="1:8" x14ac:dyDescent="0.25"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 t="s">
        <v>19</v>
      </c>
      <c r="H9" s="36" t="s">
        <v>20</v>
      </c>
    </row>
    <row r="10" spans="1:8" x14ac:dyDescent="0.25">
      <c r="B10" s="6" t="s">
        <v>44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8" x14ac:dyDescent="0.25">
      <c r="B11" s="6" t="s">
        <v>34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8" x14ac:dyDescent="0.25">
      <c r="B12" s="29" t="s">
        <v>33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8" x14ac:dyDescent="0.25">
      <c r="B13" s="28" t="s">
        <v>32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1:8" x14ac:dyDescent="0.25">
      <c r="B14" s="28" t="s">
        <v>23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B15" s="6" t="s">
        <v>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8" x14ac:dyDescent="0.25">
      <c r="B16" s="27" t="s">
        <v>30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2:8" x14ac:dyDescent="0.25">
      <c r="B17" s="6" t="s">
        <v>29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2:8" x14ac:dyDescent="0.25">
      <c r="B18" s="27" t="s">
        <v>28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</row>
    <row r="19" spans="2:8" x14ac:dyDescent="0.25">
      <c r="B19" s="10" t="s">
        <v>16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2:8" x14ac:dyDescent="0.25">
      <c r="B20" s="27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</row>
    <row r="21" spans="2:8" ht="15.75" customHeight="1" x14ac:dyDescent="0.25">
      <c r="B21" s="6" t="s">
        <v>45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2:8" ht="15.75" customHeight="1" x14ac:dyDescent="0.25">
      <c r="B22" s="6" t="s">
        <v>34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</row>
    <row r="23" spans="2:8" x14ac:dyDescent="0.25">
      <c r="B23" s="29" t="s">
        <v>33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2:8" x14ac:dyDescent="0.25">
      <c r="B24" s="28" t="s">
        <v>32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2:8" x14ac:dyDescent="0.25">
      <c r="B25" s="28" t="s">
        <v>23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2:8" x14ac:dyDescent="0.25">
      <c r="B26" s="6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2:8" x14ac:dyDescent="0.25">
      <c r="B27" s="27" t="s">
        <v>30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</row>
    <row r="28" spans="2:8" x14ac:dyDescent="0.25">
      <c r="B28" s="6" t="s">
        <v>29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2:8" x14ac:dyDescent="0.25">
      <c r="B29" s="27" t="s">
        <v>28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2:8" x14ac:dyDescent="0.25">
      <c r="B30" s="10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3" spans="3:7" x14ac:dyDescent="0.25">
      <c r="C33" s="67" t="s">
        <v>272</v>
      </c>
      <c r="G33" t="s">
        <v>259</v>
      </c>
    </row>
    <row r="35" spans="3:7" x14ac:dyDescent="0.25">
      <c r="G35" s="68"/>
    </row>
    <row r="36" spans="3:7" x14ac:dyDescent="0.25">
      <c r="G36" t="s">
        <v>261</v>
      </c>
    </row>
  </sheetData>
  <mergeCells count="1">
    <mergeCell ref="B6:H6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E47D-C98A-4A55-B03D-173FFEC7E082}">
  <sheetPr>
    <pageSetUpPr fitToPage="1"/>
  </sheetPr>
  <dimension ref="A1:L189"/>
  <sheetViews>
    <sheetView workbookViewId="0">
      <selection activeCell="H191" sqref="A1:H191"/>
    </sheetView>
  </sheetViews>
  <sheetFormatPr defaultRowHeight="15" x14ac:dyDescent="0.25"/>
  <cols>
    <col min="1" max="2" width="13.140625" customWidth="1"/>
    <col min="4" max="4" width="21" customWidth="1"/>
    <col min="5" max="5" width="24.140625" customWidth="1"/>
    <col min="6" max="6" width="26.28515625" customWidth="1"/>
    <col min="7" max="7" width="21.42578125" customWidth="1"/>
    <col min="8" max="8" width="20.7109375" customWidth="1"/>
  </cols>
  <sheetData>
    <row r="1" spans="1:12" x14ac:dyDescent="0.25">
      <c r="A1" s="42" t="s">
        <v>69</v>
      </c>
    </row>
    <row r="2" spans="1:12" x14ac:dyDescent="0.25">
      <c r="A2" s="42" t="s">
        <v>70</v>
      </c>
    </row>
    <row r="3" spans="1:12" ht="15.75" customHeight="1" x14ac:dyDescent="0.25">
      <c r="A3" s="42" t="s">
        <v>71</v>
      </c>
    </row>
    <row r="4" spans="1:12" ht="15.75" customHeight="1" x14ac:dyDescent="0.25">
      <c r="A4" s="42"/>
    </row>
    <row r="5" spans="1:12" ht="15.75" customHeight="1" x14ac:dyDescent="0.25">
      <c r="A5" s="42"/>
    </row>
    <row r="6" spans="1:12" ht="15.75" customHeight="1" x14ac:dyDescent="0.25">
      <c r="A6" s="42"/>
    </row>
    <row r="7" spans="1:12" ht="15.75" customHeight="1" x14ac:dyDescent="0.3">
      <c r="A7" s="128" t="s">
        <v>11</v>
      </c>
      <c r="B7" s="128"/>
      <c r="C7" s="128"/>
      <c r="D7" s="128"/>
      <c r="E7" s="128"/>
      <c r="F7" s="128"/>
      <c r="G7" s="128"/>
      <c r="H7" s="128"/>
      <c r="I7" s="34"/>
      <c r="J7" s="34"/>
      <c r="K7" s="34"/>
      <c r="L7" s="34"/>
    </row>
    <row r="8" spans="1:12" ht="15.75" customHeight="1" x14ac:dyDescent="0.3">
      <c r="A8" s="72"/>
      <c r="B8" s="72"/>
      <c r="C8" s="72"/>
      <c r="D8" s="72"/>
      <c r="E8" s="72"/>
      <c r="F8" s="72"/>
      <c r="G8" s="72"/>
      <c r="H8" s="72"/>
      <c r="I8" s="34"/>
      <c r="J8" s="34"/>
      <c r="K8" s="34"/>
      <c r="L8" s="34"/>
    </row>
    <row r="9" spans="1:12" ht="15.75" customHeight="1" x14ac:dyDescent="0.3">
      <c r="A9" s="72"/>
      <c r="B9" s="72"/>
      <c r="C9" s="72"/>
      <c r="D9" s="72"/>
      <c r="E9" s="72"/>
      <c r="F9" s="72"/>
      <c r="G9" s="72"/>
      <c r="H9" s="72"/>
      <c r="I9" s="34"/>
      <c r="J9" s="34"/>
      <c r="K9" s="34"/>
      <c r="L9" s="34"/>
    </row>
    <row r="10" spans="1:12" ht="15.75" customHeight="1" x14ac:dyDescent="0.3">
      <c r="A10" s="72"/>
      <c r="B10" s="72"/>
      <c r="C10" s="72"/>
      <c r="D10" s="72"/>
      <c r="E10" s="72"/>
      <c r="F10" s="72"/>
      <c r="G10" s="72"/>
      <c r="H10" s="72"/>
      <c r="I10" s="34"/>
      <c r="J10" s="34"/>
      <c r="K10" s="34"/>
      <c r="L10" s="34"/>
    </row>
    <row r="11" spans="1:12" ht="18.75" x14ac:dyDescent="0.3">
      <c r="A11" s="128" t="s">
        <v>66</v>
      </c>
      <c r="B11" s="128"/>
      <c r="C11" s="128"/>
      <c r="D11" s="128"/>
      <c r="E11" s="128"/>
      <c r="F11" s="128"/>
      <c r="G11" s="128"/>
      <c r="H11" s="128"/>
    </row>
    <row r="12" spans="1:12" ht="18.75" x14ac:dyDescent="0.3">
      <c r="A12" s="72"/>
      <c r="B12" s="72"/>
      <c r="C12" s="72"/>
      <c r="D12" s="72"/>
      <c r="E12" s="72"/>
      <c r="F12" s="72"/>
      <c r="G12" s="72"/>
      <c r="H12" s="72"/>
    </row>
    <row r="13" spans="1:12" ht="18.75" x14ac:dyDescent="0.3">
      <c r="A13" s="72"/>
      <c r="B13" s="72"/>
      <c r="C13" s="72"/>
      <c r="D13" s="72"/>
      <c r="E13" s="72"/>
      <c r="F13" s="72"/>
      <c r="G13" s="72"/>
      <c r="H13" s="72"/>
    </row>
    <row r="14" spans="1:12" ht="18.75" x14ac:dyDescent="0.3">
      <c r="A14" s="72"/>
      <c r="B14" s="72"/>
      <c r="C14" s="72"/>
      <c r="D14" s="72"/>
      <c r="E14" s="72"/>
      <c r="F14" s="72"/>
      <c r="G14" s="72"/>
      <c r="H14" s="72"/>
    </row>
    <row r="15" spans="1:12" ht="25.5" x14ac:dyDescent="0.25">
      <c r="A15" s="103" t="s">
        <v>7</v>
      </c>
      <c r="B15" s="104"/>
      <c r="C15" s="104"/>
      <c r="D15" s="105"/>
      <c r="E15" s="36" t="s">
        <v>263</v>
      </c>
      <c r="F15" s="36" t="s">
        <v>264</v>
      </c>
      <c r="G15" s="36" t="s">
        <v>267</v>
      </c>
      <c r="H15" s="36" t="s">
        <v>49</v>
      </c>
    </row>
    <row r="16" spans="1:12" x14ac:dyDescent="0.25">
      <c r="A16" s="125">
        <v>1</v>
      </c>
      <c r="B16" s="126"/>
      <c r="C16" s="126"/>
      <c r="D16" s="127"/>
      <c r="E16" s="37">
        <v>2</v>
      </c>
      <c r="F16" s="37">
        <v>3</v>
      </c>
      <c r="G16" s="37">
        <v>4</v>
      </c>
      <c r="H16" s="37" t="s">
        <v>47</v>
      </c>
    </row>
    <row r="17" spans="1:8" x14ac:dyDescent="0.25">
      <c r="A17" s="69"/>
      <c r="B17" s="70"/>
      <c r="C17" s="70"/>
      <c r="D17" s="71"/>
      <c r="E17" s="71"/>
      <c r="F17" s="37"/>
      <c r="G17" s="37"/>
      <c r="H17" s="37"/>
    </row>
    <row r="18" spans="1:8" ht="15.75" customHeight="1" x14ac:dyDescent="0.25">
      <c r="A18" s="129" t="s">
        <v>224</v>
      </c>
      <c r="B18" s="130"/>
      <c r="C18" s="131"/>
      <c r="D18" s="55" t="s">
        <v>243</v>
      </c>
      <c r="E18" s="56">
        <f>E19</f>
        <v>2951100</v>
      </c>
      <c r="F18" s="56">
        <f t="shared" ref="F18:G18" si="0">F19</f>
        <v>2951100</v>
      </c>
      <c r="G18" s="56">
        <f t="shared" si="0"/>
        <v>1696919.3599999999</v>
      </c>
      <c r="H18" s="57">
        <f t="shared" ref="H18:H81" si="1">IF(F18,G18/F18,0)*100</f>
        <v>57.50124902578699</v>
      </c>
    </row>
    <row r="19" spans="1:8" ht="45" x14ac:dyDescent="0.25">
      <c r="A19" s="129" t="s">
        <v>225</v>
      </c>
      <c r="B19" s="130"/>
      <c r="C19" s="131"/>
      <c r="D19" s="55" t="s">
        <v>244</v>
      </c>
      <c r="E19" s="56">
        <f>E20</f>
        <v>2951100</v>
      </c>
      <c r="F19" s="56">
        <f t="shared" ref="F19:G19" si="2">F20</f>
        <v>2951100</v>
      </c>
      <c r="G19" s="56">
        <f t="shared" si="2"/>
        <v>1696919.3599999999</v>
      </c>
      <c r="H19" s="57">
        <f t="shared" si="1"/>
        <v>57.50124902578699</v>
      </c>
    </row>
    <row r="20" spans="1:8" ht="45" x14ac:dyDescent="0.25">
      <c r="A20" s="129" t="s">
        <v>226</v>
      </c>
      <c r="B20" s="130"/>
      <c r="C20" s="131"/>
      <c r="D20" s="55" t="s">
        <v>69</v>
      </c>
      <c r="E20" s="56">
        <f>E21+E24+E26+E28</f>
        <v>2951100</v>
      </c>
      <c r="F20" s="56">
        <f t="shared" ref="F20:G20" si="3">F21+F24+F26+F28</f>
        <v>2951100</v>
      </c>
      <c r="G20" s="56">
        <f t="shared" si="3"/>
        <v>1696919.3599999999</v>
      </c>
      <c r="H20" s="57">
        <f t="shared" si="1"/>
        <v>57.50124902578699</v>
      </c>
    </row>
    <row r="21" spans="1:8" ht="30" x14ac:dyDescent="0.25">
      <c r="A21" s="122" t="s">
        <v>227</v>
      </c>
      <c r="B21" s="123"/>
      <c r="C21" s="124"/>
      <c r="D21" s="58" t="s">
        <v>245</v>
      </c>
      <c r="E21" s="59">
        <f>E22+E23</f>
        <v>239500</v>
      </c>
      <c r="F21" s="59">
        <f t="shared" ref="F21:G21" si="4">F22+F23</f>
        <v>239500</v>
      </c>
      <c r="G21" s="59">
        <f t="shared" si="4"/>
        <v>119941.15</v>
      </c>
      <c r="H21" s="60">
        <f t="shared" si="1"/>
        <v>50.079812108559494</v>
      </c>
    </row>
    <row r="22" spans="1:8" ht="30" x14ac:dyDescent="0.25">
      <c r="A22" s="120" t="s">
        <v>228</v>
      </c>
      <c r="B22" s="120"/>
      <c r="C22" s="120"/>
      <c r="D22" s="58" t="s">
        <v>245</v>
      </c>
      <c r="E22" s="59">
        <f>E33+E119+E130+E135+E173+E178</f>
        <v>77400</v>
      </c>
      <c r="F22" s="59">
        <f>F33+F119+F130+F135+F173+F178</f>
        <v>77400</v>
      </c>
      <c r="G22" s="59">
        <f>G33+G119+G130+G135+G173+G178</f>
        <v>25916.09</v>
      </c>
      <c r="H22" s="59">
        <f t="shared" si="1"/>
        <v>33.483320413436687</v>
      </c>
    </row>
    <row r="23" spans="1:8" ht="60" x14ac:dyDescent="0.25">
      <c r="A23" s="120" t="s">
        <v>236</v>
      </c>
      <c r="B23" s="120"/>
      <c r="C23" s="120"/>
      <c r="D23" s="58" t="s">
        <v>253</v>
      </c>
      <c r="E23" s="59">
        <f>E42+E144</f>
        <v>162100</v>
      </c>
      <c r="F23" s="59">
        <f t="shared" ref="F23:G23" si="5">F42+F144</f>
        <v>162100</v>
      </c>
      <c r="G23" s="59">
        <f t="shared" si="5"/>
        <v>94025.06</v>
      </c>
      <c r="H23" s="60">
        <f t="shared" si="1"/>
        <v>58.004355336212207</v>
      </c>
    </row>
    <row r="24" spans="1:8" ht="30" x14ac:dyDescent="0.25">
      <c r="A24" s="120" t="s">
        <v>237</v>
      </c>
      <c r="B24" s="120"/>
      <c r="C24" s="120"/>
      <c r="D24" s="58" t="s">
        <v>254</v>
      </c>
      <c r="E24" s="59">
        <f>E25</f>
        <v>240000</v>
      </c>
      <c r="F24" s="59">
        <f t="shared" ref="F24:G24" si="6">F25</f>
        <v>240000</v>
      </c>
      <c r="G24" s="59">
        <f t="shared" si="6"/>
        <v>97761.23</v>
      </c>
      <c r="H24" s="60">
        <f t="shared" si="1"/>
        <v>40.733845833333334</v>
      </c>
    </row>
    <row r="25" spans="1:8" ht="30" x14ac:dyDescent="0.25">
      <c r="A25" s="120" t="s">
        <v>238</v>
      </c>
      <c r="B25" s="120"/>
      <c r="C25" s="120"/>
      <c r="D25" s="58" t="s">
        <v>255</v>
      </c>
      <c r="E25" s="59">
        <f>E69+E125+E151</f>
        <v>240000</v>
      </c>
      <c r="F25" s="59">
        <f t="shared" ref="F25:G25" si="7">F69+F125+F151</f>
        <v>240000</v>
      </c>
      <c r="G25" s="59">
        <f t="shared" si="7"/>
        <v>97761.23</v>
      </c>
      <c r="H25" s="60">
        <f t="shared" si="1"/>
        <v>40.733845833333334</v>
      </c>
    </row>
    <row r="26" spans="1:8" x14ac:dyDescent="0.25">
      <c r="A26" s="120" t="s">
        <v>239</v>
      </c>
      <c r="B26" s="120"/>
      <c r="C26" s="120"/>
      <c r="D26" s="58" t="s">
        <v>256</v>
      </c>
      <c r="E26" s="59">
        <f>E27</f>
        <v>2471600</v>
      </c>
      <c r="F26" s="59">
        <f t="shared" ref="F26:G26" si="8">F27</f>
        <v>2471600</v>
      </c>
      <c r="G26" s="59">
        <f t="shared" si="8"/>
        <v>1479216.98</v>
      </c>
      <c r="H26" s="60">
        <f t="shared" si="1"/>
        <v>59.84855882828937</v>
      </c>
    </row>
    <row r="27" spans="1:8" ht="30" x14ac:dyDescent="0.25">
      <c r="A27" s="120" t="s">
        <v>240</v>
      </c>
      <c r="B27" s="120"/>
      <c r="C27" s="120"/>
      <c r="D27" s="58" t="s">
        <v>257</v>
      </c>
      <c r="E27" s="59">
        <f>E97+E164+E182</f>
        <v>2471600</v>
      </c>
      <c r="F27" s="59">
        <f t="shared" ref="F27:G27" si="9">F97+F164+F182</f>
        <v>2471600</v>
      </c>
      <c r="G27" s="59">
        <f t="shared" si="9"/>
        <v>1479216.98</v>
      </c>
      <c r="H27" s="60">
        <f t="shared" si="1"/>
        <v>59.84855882828937</v>
      </c>
    </row>
    <row r="28" spans="1:8" x14ac:dyDescent="0.25">
      <c r="A28" s="120" t="s">
        <v>241</v>
      </c>
      <c r="B28" s="120"/>
      <c r="C28" s="120"/>
      <c r="D28" s="58" t="s">
        <v>258</v>
      </c>
      <c r="E28" s="59">
        <f>E29</f>
        <v>0</v>
      </c>
      <c r="F28" s="59">
        <f t="shared" ref="F28:G28" si="10">F29</f>
        <v>0</v>
      </c>
      <c r="G28" s="59">
        <f t="shared" si="10"/>
        <v>0</v>
      </c>
      <c r="H28" s="60">
        <f t="shared" si="1"/>
        <v>0</v>
      </c>
    </row>
    <row r="29" spans="1:8" x14ac:dyDescent="0.25">
      <c r="A29" s="120" t="s">
        <v>242</v>
      </c>
      <c r="B29" s="120"/>
      <c r="C29" s="120"/>
      <c r="D29" s="58" t="s">
        <v>258</v>
      </c>
      <c r="E29" s="59">
        <f>E168</f>
        <v>0</v>
      </c>
      <c r="F29" s="59">
        <f t="shared" ref="F29" si="11">F168</f>
        <v>0</v>
      </c>
      <c r="G29" s="59">
        <f>G168+G114</f>
        <v>0</v>
      </c>
      <c r="H29" s="60">
        <f t="shared" si="1"/>
        <v>0</v>
      </c>
    </row>
    <row r="30" spans="1:8" ht="60" x14ac:dyDescent="0.25">
      <c r="A30" s="119" t="s">
        <v>229</v>
      </c>
      <c r="B30" s="119"/>
      <c r="C30" s="119"/>
      <c r="D30" s="61" t="s">
        <v>246</v>
      </c>
      <c r="E30" s="62">
        <v>2951100</v>
      </c>
      <c r="F30" s="62">
        <v>2951100</v>
      </c>
      <c r="G30" s="62">
        <v>1696919.36</v>
      </c>
      <c r="H30" s="63">
        <f t="shared" si="1"/>
        <v>57.50124902578699</v>
      </c>
    </row>
    <row r="31" spans="1:8" ht="64.5" customHeight="1" x14ac:dyDescent="0.25">
      <c r="A31" s="118" t="s">
        <v>230</v>
      </c>
      <c r="B31" s="118"/>
      <c r="C31" s="118"/>
      <c r="D31" s="64" t="s">
        <v>247</v>
      </c>
      <c r="E31" s="65">
        <v>2813700</v>
      </c>
      <c r="F31" s="65">
        <v>2813700</v>
      </c>
      <c r="G31" s="65">
        <v>1669676.14</v>
      </c>
      <c r="H31" s="66">
        <f t="shared" si="1"/>
        <v>59.340943952802363</v>
      </c>
    </row>
    <row r="32" spans="1:8" ht="64.5" customHeight="1" x14ac:dyDescent="0.25">
      <c r="A32" s="120" t="s">
        <v>227</v>
      </c>
      <c r="B32" s="120"/>
      <c r="C32" s="120"/>
      <c r="D32" s="58" t="s">
        <v>245</v>
      </c>
      <c r="E32" s="59">
        <v>195000</v>
      </c>
      <c r="F32" s="59">
        <v>195000</v>
      </c>
      <c r="G32" s="59">
        <v>95573.26</v>
      </c>
      <c r="H32" s="60">
        <f t="shared" si="1"/>
        <v>49.0119282051282</v>
      </c>
    </row>
    <row r="33" spans="1:8" ht="30" x14ac:dyDescent="0.25">
      <c r="A33" s="120" t="s">
        <v>228</v>
      </c>
      <c r="B33" s="120"/>
      <c r="C33" s="120"/>
      <c r="D33" s="58" t="s">
        <v>245</v>
      </c>
      <c r="E33" s="59">
        <v>37400</v>
      </c>
      <c r="F33" s="59">
        <v>37400</v>
      </c>
      <c r="G33" s="59">
        <v>1548.2</v>
      </c>
      <c r="H33" s="59">
        <f t="shared" si="1"/>
        <v>4.1395721925133691</v>
      </c>
    </row>
    <row r="34" spans="1:8" x14ac:dyDescent="0.25">
      <c r="A34" s="121" t="s">
        <v>98</v>
      </c>
      <c r="B34" s="121"/>
      <c r="C34" s="121"/>
      <c r="D34" s="53" t="s">
        <v>13</v>
      </c>
      <c r="E34" s="54">
        <v>37400</v>
      </c>
      <c r="F34" s="54">
        <v>37400</v>
      </c>
      <c r="G34" s="54">
        <v>1548.2</v>
      </c>
      <c r="H34" s="43">
        <f t="shared" si="1"/>
        <v>4.1395721925133691</v>
      </c>
    </row>
    <row r="35" spans="1:8" ht="45" x14ac:dyDescent="0.25">
      <c r="A35" s="121" t="s">
        <v>101</v>
      </c>
      <c r="B35" s="121"/>
      <c r="C35" s="121"/>
      <c r="D35" s="53" t="s">
        <v>163</v>
      </c>
      <c r="E35" s="54">
        <v>5500</v>
      </c>
      <c r="F35" s="54">
        <v>5500</v>
      </c>
      <c r="G35" s="54">
        <v>0</v>
      </c>
      <c r="H35" s="43">
        <f t="shared" si="1"/>
        <v>0</v>
      </c>
    </row>
    <row r="36" spans="1:8" x14ac:dyDescent="0.25">
      <c r="A36" s="121" t="s">
        <v>106</v>
      </c>
      <c r="B36" s="121"/>
      <c r="C36" s="121"/>
      <c r="D36" s="53" t="s">
        <v>168</v>
      </c>
      <c r="E36" s="54">
        <v>11200</v>
      </c>
      <c r="F36" s="54">
        <v>11200</v>
      </c>
      <c r="G36" s="54">
        <v>0</v>
      </c>
      <c r="H36" s="43">
        <f t="shared" si="1"/>
        <v>0</v>
      </c>
    </row>
    <row r="37" spans="1:8" x14ac:dyDescent="0.25">
      <c r="A37" s="121">
        <v>3234</v>
      </c>
      <c r="B37" s="121"/>
      <c r="C37" s="121"/>
      <c r="D37" s="53" t="s">
        <v>176</v>
      </c>
      <c r="E37" s="54">
        <v>200</v>
      </c>
      <c r="F37" s="54">
        <v>200</v>
      </c>
      <c r="G37" s="54">
        <v>0</v>
      </c>
      <c r="H37" s="43">
        <f t="shared" si="1"/>
        <v>0</v>
      </c>
    </row>
    <row r="38" spans="1:8" ht="30" x14ac:dyDescent="0.25">
      <c r="A38" s="121" t="s">
        <v>115</v>
      </c>
      <c r="B38" s="121"/>
      <c r="C38" s="121"/>
      <c r="D38" s="53" t="s">
        <v>177</v>
      </c>
      <c r="E38" s="54">
        <v>11600</v>
      </c>
      <c r="F38" s="54">
        <v>11600</v>
      </c>
      <c r="G38" s="54">
        <v>0</v>
      </c>
      <c r="H38" s="43">
        <f t="shared" si="1"/>
        <v>0</v>
      </c>
    </row>
    <row r="39" spans="1:8" ht="30" x14ac:dyDescent="0.25">
      <c r="A39" s="121" t="s">
        <v>116</v>
      </c>
      <c r="B39" s="121"/>
      <c r="C39" s="121"/>
      <c r="D39" s="53" t="s">
        <v>178</v>
      </c>
      <c r="E39" s="54">
        <v>5500</v>
      </c>
      <c r="F39" s="54">
        <v>5500</v>
      </c>
      <c r="G39" s="54">
        <v>0</v>
      </c>
      <c r="H39" s="43">
        <f t="shared" si="1"/>
        <v>0</v>
      </c>
    </row>
    <row r="40" spans="1:8" ht="60" x14ac:dyDescent="0.25">
      <c r="A40" s="121" t="s">
        <v>123</v>
      </c>
      <c r="B40" s="121"/>
      <c r="C40" s="121"/>
      <c r="D40" s="53" t="s">
        <v>184</v>
      </c>
      <c r="E40" s="54">
        <v>3400</v>
      </c>
      <c r="F40" s="54">
        <v>3400</v>
      </c>
      <c r="G40" s="54">
        <v>1548.2</v>
      </c>
      <c r="H40" s="43">
        <f t="shared" si="1"/>
        <v>45.535294117647062</v>
      </c>
    </row>
    <row r="41" spans="1:8" ht="30" x14ac:dyDescent="0.25">
      <c r="A41" s="121" t="s">
        <v>129</v>
      </c>
      <c r="B41" s="121"/>
      <c r="C41" s="121"/>
      <c r="D41" s="53" t="s">
        <v>183</v>
      </c>
      <c r="E41" s="54">
        <v>0</v>
      </c>
      <c r="F41" s="54">
        <v>0</v>
      </c>
      <c r="G41" s="54">
        <v>0</v>
      </c>
      <c r="H41" s="43">
        <f t="shared" si="1"/>
        <v>0</v>
      </c>
    </row>
    <row r="42" spans="1:8" ht="60" x14ac:dyDescent="0.25">
      <c r="A42" s="120" t="s">
        <v>236</v>
      </c>
      <c r="B42" s="120"/>
      <c r="C42" s="120"/>
      <c r="D42" s="58" t="s">
        <v>253</v>
      </c>
      <c r="E42" s="59">
        <v>157600</v>
      </c>
      <c r="F42" s="59">
        <v>157600</v>
      </c>
      <c r="G42" s="59">
        <v>94025.06</v>
      </c>
      <c r="H42" s="60">
        <f t="shared" si="1"/>
        <v>59.660571065989842</v>
      </c>
    </row>
    <row r="43" spans="1:8" x14ac:dyDescent="0.25">
      <c r="A43" s="121" t="s">
        <v>98</v>
      </c>
      <c r="B43" s="121"/>
      <c r="C43" s="121"/>
      <c r="D43" s="53" t="s">
        <v>13</v>
      </c>
      <c r="E43" s="54">
        <v>156300</v>
      </c>
      <c r="F43" s="54">
        <v>156300</v>
      </c>
      <c r="G43" s="54">
        <v>93443.06</v>
      </c>
      <c r="H43" s="43">
        <f t="shared" si="1"/>
        <v>59.784427383237357</v>
      </c>
    </row>
    <row r="44" spans="1:8" x14ac:dyDescent="0.25">
      <c r="A44" s="121" t="s">
        <v>100</v>
      </c>
      <c r="B44" s="121"/>
      <c r="C44" s="121"/>
      <c r="D44" s="53" t="s">
        <v>27</v>
      </c>
      <c r="E44" s="54">
        <v>3400</v>
      </c>
      <c r="F44" s="54">
        <v>3400</v>
      </c>
      <c r="G44" s="54">
        <v>7152.96</v>
      </c>
      <c r="H44" s="43">
        <f t="shared" si="1"/>
        <v>210.38117647058826</v>
      </c>
    </row>
    <row r="45" spans="1:8" ht="45" x14ac:dyDescent="0.25">
      <c r="A45" s="121" t="s">
        <v>101</v>
      </c>
      <c r="B45" s="121"/>
      <c r="C45" s="121"/>
      <c r="D45" s="53" t="s">
        <v>163</v>
      </c>
      <c r="E45" s="54">
        <v>38800</v>
      </c>
      <c r="F45" s="54">
        <v>38800</v>
      </c>
      <c r="G45" s="54">
        <v>23654.81</v>
      </c>
      <c r="H45" s="43">
        <f t="shared" si="1"/>
        <v>60.966005154639177</v>
      </c>
    </row>
    <row r="46" spans="1:8" ht="30" x14ac:dyDescent="0.25">
      <c r="A46" s="121" t="s">
        <v>102</v>
      </c>
      <c r="B46" s="121"/>
      <c r="C46" s="121"/>
      <c r="D46" s="53" t="s">
        <v>164</v>
      </c>
      <c r="E46" s="54">
        <v>2500</v>
      </c>
      <c r="F46" s="54">
        <v>2500</v>
      </c>
      <c r="G46" s="54">
        <v>240</v>
      </c>
      <c r="H46" s="43">
        <f t="shared" si="1"/>
        <v>9.6</v>
      </c>
    </row>
    <row r="47" spans="1:8" ht="45" x14ac:dyDescent="0.25">
      <c r="A47" s="121" t="s">
        <v>105</v>
      </c>
      <c r="B47" s="121"/>
      <c r="C47" s="121"/>
      <c r="D47" s="53" t="s">
        <v>167</v>
      </c>
      <c r="E47" s="54">
        <v>7500</v>
      </c>
      <c r="F47" s="54">
        <v>7500</v>
      </c>
      <c r="G47" s="54">
        <v>4227.01</v>
      </c>
      <c r="H47" s="43">
        <f t="shared" si="1"/>
        <v>56.360133333333337</v>
      </c>
    </row>
    <row r="48" spans="1:8" x14ac:dyDescent="0.25">
      <c r="A48" s="121" t="s">
        <v>106</v>
      </c>
      <c r="B48" s="121"/>
      <c r="C48" s="121"/>
      <c r="D48" s="53" t="s">
        <v>168</v>
      </c>
      <c r="E48" s="54">
        <v>22000</v>
      </c>
      <c r="F48" s="54">
        <v>22000</v>
      </c>
      <c r="G48" s="54">
        <v>14169.36</v>
      </c>
      <c r="H48" s="43">
        <f t="shared" si="1"/>
        <v>64.406181818181821</v>
      </c>
    </row>
    <row r="49" spans="1:8" ht="45" x14ac:dyDescent="0.25">
      <c r="A49" s="121" t="s">
        <v>107</v>
      </c>
      <c r="B49" s="121"/>
      <c r="C49" s="121"/>
      <c r="D49" s="53" t="s">
        <v>169</v>
      </c>
      <c r="E49" s="54">
        <v>3800</v>
      </c>
      <c r="F49" s="54">
        <v>3800</v>
      </c>
      <c r="G49" s="54">
        <v>1752</v>
      </c>
      <c r="H49" s="43">
        <f t="shared" si="1"/>
        <v>46.10526315789474</v>
      </c>
    </row>
    <row r="50" spans="1:8" ht="30" x14ac:dyDescent="0.25">
      <c r="A50" s="121" t="s">
        <v>108</v>
      </c>
      <c r="B50" s="121"/>
      <c r="C50" s="121"/>
      <c r="D50" s="53" t="s">
        <v>170</v>
      </c>
      <c r="E50" s="54">
        <v>1200</v>
      </c>
      <c r="F50" s="54">
        <v>1200</v>
      </c>
      <c r="G50" s="54">
        <v>0</v>
      </c>
      <c r="H50" s="43">
        <f t="shared" si="1"/>
        <v>0</v>
      </c>
    </row>
    <row r="51" spans="1:8" ht="30" x14ac:dyDescent="0.25">
      <c r="A51" s="121" t="s">
        <v>111</v>
      </c>
      <c r="B51" s="121"/>
      <c r="C51" s="121"/>
      <c r="D51" s="53" t="s">
        <v>173</v>
      </c>
      <c r="E51" s="54">
        <v>3400</v>
      </c>
      <c r="F51" s="54">
        <v>3400</v>
      </c>
      <c r="G51" s="54">
        <v>1330.81</v>
      </c>
      <c r="H51" s="43">
        <f t="shared" si="1"/>
        <v>39.141470588235293</v>
      </c>
    </row>
    <row r="52" spans="1:8" ht="45" x14ac:dyDescent="0.25">
      <c r="A52" s="121" t="s">
        <v>112</v>
      </c>
      <c r="B52" s="121"/>
      <c r="C52" s="121"/>
      <c r="D52" s="53" t="s">
        <v>174</v>
      </c>
      <c r="E52" s="54">
        <v>13100</v>
      </c>
      <c r="F52" s="54">
        <v>13100</v>
      </c>
      <c r="G52" s="54">
        <v>5000</v>
      </c>
      <c r="H52" s="43">
        <f t="shared" si="1"/>
        <v>38.167938931297712</v>
      </c>
    </row>
    <row r="53" spans="1:8" ht="30" x14ac:dyDescent="0.25">
      <c r="A53" s="121" t="s">
        <v>113</v>
      </c>
      <c r="B53" s="121"/>
      <c r="C53" s="121"/>
      <c r="D53" s="53" t="s">
        <v>175</v>
      </c>
      <c r="E53" s="54">
        <v>500</v>
      </c>
      <c r="F53" s="54">
        <v>500</v>
      </c>
      <c r="G53" s="54">
        <v>252</v>
      </c>
      <c r="H53" s="43">
        <f t="shared" si="1"/>
        <v>50.4</v>
      </c>
    </row>
    <row r="54" spans="1:8" x14ac:dyDescent="0.25">
      <c r="A54" s="121" t="s">
        <v>114</v>
      </c>
      <c r="B54" s="121"/>
      <c r="C54" s="121"/>
      <c r="D54" s="53" t="s">
        <v>176</v>
      </c>
      <c r="E54" s="54">
        <v>10600</v>
      </c>
      <c r="F54" s="54">
        <v>10600</v>
      </c>
      <c r="G54" s="54">
        <v>1700.82</v>
      </c>
      <c r="H54" s="43">
        <f t="shared" si="1"/>
        <v>16.045471698113207</v>
      </c>
    </row>
    <row r="55" spans="1:8" ht="30" x14ac:dyDescent="0.25">
      <c r="A55" s="121" t="s">
        <v>115</v>
      </c>
      <c r="B55" s="121"/>
      <c r="C55" s="121"/>
      <c r="D55" s="53" t="s">
        <v>177</v>
      </c>
      <c r="E55" s="54">
        <v>36400</v>
      </c>
      <c r="F55" s="54">
        <v>36400</v>
      </c>
      <c r="G55" s="54">
        <v>23997.9</v>
      </c>
      <c r="H55" s="43">
        <f t="shared" si="1"/>
        <v>65.928296703296709</v>
      </c>
    </row>
    <row r="56" spans="1:8" ht="30" x14ac:dyDescent="0.25">
      <c r="A56" s="121" t="s">
        <v>116</v>
      </c>
      <c r="B56" s="121"/>
      <c r="C56" s="121"/>
      <c r="D56" s="53" t="s">
        <v>178</v>
      </c>
      <c r="E56" s="54">
        <v>4200</v>
      </c>
      <c r="F56" s="54">
        <v>4200</v>
      </c>
      <c r="G56" s="54">
        <v>6475.54</v>
      </c>
      <c r="H56" s="43">
        <f t="shared" si="1"/>
        <v>154.1795238095238</v>
      </c>
    </row>
    <row r="57" spans="1:8" ht="30" x14ac:dyDescent="0.25">
      <c r="A57" s="121" t="s">
        <v>117</v>
      </c>
      <c r="B57" s="121"/>
      <c r="C57" s="121"/>
      <c r="D57" s="53" t="s">
        <v>179</v>
      </c>
      <c r="E57" s="54">
        <v>1300</v>
      </c>
      <c r="F57" s="54">
        <v>1300</v>
      </c>
      <c r="G57" s="54">
        <v>612</v>
      </c>
      <c r="H57" s="43">
        <f t="shared" si="1"/>
        <v>47.07692307692308</v>
      </c>
    </row>
    <row r="58" spans="1:8" x14ac:dyDescent="0.25">
      <c r="A58" s="121" t="s">
        <v>118</v>
      </c>
      <c r="B58" s="121"/>
      <c r="C58" s="121"/>
      <c r="D58" s="53" t="s">
        <v>180</v>
      </c>
      <c r="E58" s="54">
        <v>1800</v>
      </c>
      <c r="F58" s="54">
        <v>1800</v>
      </c>
      <c r="G58" s="54">
        <v>816</v>
      </c>
      <c r="H58" s="43">
        <f t="shared" si="1"/>
        <v>45.333333333333329</v>
      </c>
    </row>
    <row r="59" spans="1:8" x14ac:dyDescent="0.25">
      <c r="A59" s="121" t="s">
        <v>119</v>
      </c>
      <c r="B59" s="121"/>
      <c r="C59" s="121"/>
      <c r="D59" s="53" t="s">
        <v>181</v>
      </c>
      <c r="E59" s="54">
        <v>2200</v>
      </c>
      <c r="F59" s="54">
        <v>2200</v>
      </c>
      <c r="G59" s="54">
        <v>1179.8499999999999</v>
      </c>
      <c r="H59" s="43">
        <f t="shared" si="1"/>
        <v>53.629545454545443</v>
      </c>
    </row>
    <row r="60" spans="1:8" x14ac:dyDescent="0.25">
      <c r="A60" s="121" t="s">
        <v>124</v>
      </c>
      <c r="B60" s="121"/>
      <c r="C60" s="121"/>
      <c r="D60" s="53" t="s">
        <v>185</v>
      </c>
      <c r="E60" s="54">
        <v>1700</v>
      </c>
      <c r="F60" s="54">
        <v>1700</v>
      </c>
      <c r="G60" s="54">
        <v>0</v>
      </c>
      <c r="H60" s="43">
        <f t="shared" si="1"/>
        <v>0</v>
      </c>
    </row>
    <row r="61" spans="1:8" x14ac:dyDescent="0.25">
      <c r="A61" s="121" t="s">
        <v>125</v>
      </c>
      <c r="B61" s="121"/>
      <c r="C61" s="121"/>
      <c r="D61" s="53" t="s">
        <v>186</v>
      </c>
      <c r="E61" s="54">
        <v>400</v>
      </c>
      <c r="F61" s="54">
        <v>400</v>
      </c>
      <c r="G61" s="54">
        <v>186</v>
      </c>
      <c r="H61" s="43">
        <f t="shared" si="1"/>
        <v>46.5</v>
      </c>
    </row>
    <row r="62" spans="1:8" x14ac:dyDescent="0.25">
      <c r="A62" s="121" t="s">
        <v>126</v>
      </c>
      <c r="B62" s="121"/>
      <c r="C62" s="121"/>
      <c r="D62" s="53" t="s">
        <v>187</v>
      </c>
      <c r="E62" s="54">
        <v>200</v>
      </c>
      <c r="F62" s="54">
        <v>200</v>
      </c>
      <c r="G62" s="54">
        <v>90</v>
      </c>
      <c r="H62" s="43">
        <f t="shared" si="1"/>
        <v>45</v>
      </c>
    </row>
    <row r="63" spans="1:8" ht="30" x14ac:dyDescent="0.25">
      <c r="A63" s="121" t="s">
        <v>129</v>
      </c>
      <c r="B63" s="121"/>
      <c r="C63" s="121"/>
      <c r="D63" s="53" t="s">
        <v>183</v>
      </c>
      <c r="E63" s="54">
        <v>1300</v>
      </c>
      <c r="F63" s="54">
        <v>1300</v>
      </c>
      <c r="G63" s="54">
        <v>606</v>
      </c>
      <c r="H63" s="43">
        <f t="shared" si="1"/>
        <v>46.615384615384613</v>
      </c>
    </row>
    <row r="64" spans="1:8" x14ac:dyDescent="0.25">
      <c r="A64" s="121" t="s">
        <v>130</v>
      </c>
      <c r="B64" s="121"/>
      <c r="C64" s="121"/>
      <c r="D64" s="53" t="s">
        <v>190</v>
      </c>
      <c r="E64" s="54">
        <v>1300</v>
      </c>
      <c r="F64" s="54">
        <v>1300</v>
      </c>
      <c r="G64" s="54">
        <v>582</v>
      </c>
      <c r="H64" s="43">
        <f t="shared" si="1"/>
        <v>44.769230769230766</v>
      </c>
    </row>
    <row r="65" spans="1:8" ht="45" x14ac:dyDescent="0.25">
      <c r="A65" s="121" t="s">
        <v>132</v>
      </c>
      <c r="B65" s="121"/>
      <c r="C65" s="121"/>
      <c r="D65" s="53" t="s">
        <v>192</v>
      </c>
      <c r="E65" s="54">
        <v>800</v>
      </c>
      <c r="F65" s="54">
        <v>800</v>
      </c>
      <c r="G65" s="54">
        <v>582</v>
      </c>
      <c r="H65" s="43">
        <f t="shared" si="1"/>
        <v>72.75</v>
      </c>
    </row>
    <row r="66" spans="1:8" x14ac:dyDescent="0.25">
      <c r="A66" s="121" t="s">
        <v>133</v>
      </c>
      <c r="B66" s="121"/>
      <c r="C66" s="121"/>
      <c r="D66" s="53" t="s">
        <v>193</v>
      </c>
      <c r="E66" s="54">
        <v>300</v>
      </c>
      <c r="F66" s="54">
        <v>300</v>
      </c>
      <c r="G66" s="54">
        <v>0</v>
      </c>
      <c r="H66" s="43">
        <f t="shared" si="1"/>
        <v>0</v>
      </c>
    </row>
    <row r="67" spans="1:8" ht="30" x14ac:dyDescent="0.25">
      <c r="A67" s="121" t="s">
        <v>134</v>
      </c>
      <c r="B67" s="121"/>
      <c r="C67" s="121"/>
      <c r="D67" s="53" t="s">
        <v>194</v>
      </c>
      <c r="E67" s="54">
        <v>200</v>
      </c>
      <c r="F67" s="54">
        <v>200</v>
      </c>
      <c r="G67" s="54">
        <v>0</v>
      </c>
      <c r="H67" s="43">
        <f t="shared" si="1"/>
        <v>0</v>
      </c>
    </row>
    <row r="68" spans="1:8" ht="30" x14ac:dyDescent="0.25">
      <c r="A68" s="120" t="s">
        <v>237</v>
      </c>
      <c r="B68" s="120"/>
      <c r="C68" s="120"/>
      <c r="D68" s="58" t="s">
        <v>254</v>
      </c>
      <c r="E68" s="59">
        <v>147500</v>
      </c>
      <c r="F68" s="59">
        <v>147500</v>
      </c>
      <c r="G68" s="59">
        <v>94885.9</v>
      </c>
      <c r="H68" s="60">
        <f t="shared" si="1"/>
        <v>64.329423728813552</v>
      </c>
    </row>
    <row r="69" spans="1:8" ht="30" x14ac:dyDescent="0.25">
      <c r="A69" s="120" t="s">
        <v>238</v>
      </c>
      <c r="B69" s="120"/>
      <c r="C69" s="120"/>
      <c r="D69" s="58" t="s">
        <v>255</v>
      </c>
      <c r="E69" s="59">
        <v>147500</v>
      </c>
      <c r="F69" s="59">
        <v>147500</v>
      </c>
      <c r="G69" s="59">
        <v>94885.9</v>
      </c>
      <c r="H69" s="60">
        <f t="shared" si="1"/>
        <v>64.329423728813552</v>
      </c>
    </row>
    <row r="70" spans="1:8" x14ac:dyDescent="0.25">
      <c r="A70" s="121" t="s">
        <v>91</v>
      </c>
      <c r="B70" s="121"/>
      <c r="C70" s="121"/>
      <c r="D70" s="53" t="s">
        <v>4</v>
      </c>
      <c r="E70" s="54">
        <v>1500</v>
      </c>
      <c r="F70" s="54">
        <v>1500</v>
      </c>
      <c r="G70" s="54">
        <v>0</v>
      </c>
      <c r="H70" s="43">
        <f t="shared" si="1"/>
        <v>0</v>
      </c>
    </row>
    <row r="71" spans="1:8" ht="30" x14ac:dyDescent="0.25">
      <c r="A71" s="121" t="s">
        <v>95</v>
      </c>
      <c r="B71" s="121"/>
      <c r="C71" s="121"/>
      <c r="D71" s="53" t="s">
        <v>160</v>
      </c>
      <c r="E71" s="54">
        <v>1500</v>
      </c>
      <c r="F71" s="54">
        <v>1500</v>
      </c>
      <c r="G71" s="54">
        <v>0</v>
      </c>
      <c r="H71" s="43">
        <f t="shared" si="1"/>
        <v>0</v>
      </c>
    </row>
    <row r="72" spans="1:8" x14ac:dyDescent="0.25">
      <c r="A72" s="121" t="s">
        <v>98</v>
      </c>
      <c r="B72" s="121"/>
      <c r="C72" s="121"/>
      <c r="D72" s="53" t="s">
        <v>13</v>
      </c>
      <c r="E72" s="54">
        <v>145000</v>
      </c>
      <c r="F72" s="54">
        <v>145000</v>
      </c>
      <c r="G72" s="54">
        <v>94383.9</v>
      </c>
      <c r="H72" s="43">
        <f t="shared" si="1"/>
        <v>65.092344827586203</v>
      </c>
    </row>
    <row r="73" spans="1:8" x14ac:dyDescent="0.25">
      <c r="A73" s="121" t="s">
        <v>100</v>
      </c>
      <c r="B73" s="121"/>
      <c r="C73" s="121"/>
      <c r="D73" s="53" t="s">
        <v>27</v>
      </c>
      <c r="E73" s="54">
        <v>27000</v>
      </c>
      <c r="F73" s="54">
        <v>27000</v>
      </c>
      <c r="G73" s="54">
        <v>7277.02</v>
      </c>
      <c r="H73" s="43">
        <f t="shared" si="1"/>
        <v>26.951925925925931</v>
      </c>
    </row>
    <row r="74" spans="1:8" ht="30" x14ac:dyDescent="0.25">
      <c r="A74" s="121" t="s">
        <v>102</v>
      </c>
      <c r="B74" s="121"/>
      <c r="C74" s="121"/>
      <c r="D74" s="53" t="s">
        <v>164</v>
      </c>
      <c r="E74" s="54">
        <v>500</v>
      </c>
      <c r="F74" s="54">
        <v>500</v>
      </c>
      <c r="G74" s="54">
        <v>0</v>
      </c>
      <c r="H74" s="43">
        <f t="shared" si="1"/>
        <v>0</v>
      </c>
    </row>
    <row r="75" spans="1:8" ht="30" x14ac:dyDescent="0.25">
      <c r="A75" s="121" t="s">
        <v>103</v>
      </c>
      <c r="B75" s="121"/>
      <c r="C75" s="121"/>
      <c r="D75" s="53" t="s">
        <v>165</v>
      </c>
      <c r="E75" s="54">
        <v>300</v>
      </c>
      <c r="F75" s="54">
        <v>300</v>
      </c>
      <c r="G75" s="54">
        <v>0</v>
      </c>
      <c r="H75" s="43">
        <f t="shared" si="1"/>
        <v>0</v>
      </c>
    </row>
    <row r="76" spans="1:8" ht="45" x14ac:dyDescent="0.25">
      <c r="A76" s="121" t="s">
        <v>105</v>
      </c>
      <c r="B76" s="121"/>
      <c r="C76" s="121"/>
      <c r="D76" s="53" t="s">
        <v>167</v>
      </c>
      <c r="E76" s="54">
        <v>4000</v>
      </c>
      <c r="F76" s="54">
        <v>4000</v>
      </c>
      <c r="G76" s="54">
        <v>0</v>
      </c>
      <c r="H76" s="43">
        <f t="shared" si="1"/>
        <v>0</v>
      </c>
    </row>
    <row r="77" spans="1:8" x14ac:dyDescent="0.25">
      <c r="A77" s="121" t="s">
        <v>106</v>
      </c>
      <c r="B77" s="121"/>
      <c r="C77" s="121"/>
      <c r="D77" s="53" t="s">
        <v>168</v>
      </c>
      <c r="E77" s="54">
        <v>0</v>
      </c>
      <c r="F77" s="54">
        <v>0</v>
      </c>
      <c r="G77" s="54">
        <v>0</v>
      </c>
      <c r="H77" s="43">
        <f t="shared" si="1"/>
        <v>0</v>
      </c>
    </row>
    <row r="78" spans="1:8" ht="45" x14ac:dyDescent="0.25">
      <c r="A78" s="121" t="s">
        <v>107</v>
      </c>
      <c r="B78" s="121"/>
      <c r="C78" s="121"/>
      <c r="D78" s="53" t="s">
        <v>169</v>
      </c>
      <c r="E78" s="54">
        <v>2000</v>
      </c>
      <c r="F78" s="54">
        <v>2000</v>
      </c>
      <c r="G78" s="54">
        <v>357.76</v>
      </c>
      <c r="H78" s="43">
        <f t="shared" si="1"/>
        <v>17.887999999999998</v>
      </c>
    </row>
    <row r="79" spans="1:8" ht="45" x14ac:dyDescent="0.25">
      <c r="A79" s="121" t="s">
        <v>109</v>
      </c>
      <c r="B79" s="121"/>
      <c r="C79" s="121"/>
      <c r="D79" s="53" t="s">
        <v>171</v>
      </c>
      <c r="E79" s="54">
        <v>0</v>
      </c>
      <c r="F79" s="54">
        <v>0</v>
      </c>
      <c r="G79" s="54">
        <v>0</v>
      </c>
      <c r="H79" s="43">
        <f t="shared" si="1"/>
        <v>0</v>
      </c>
    </row>
    <row r="80" spans="1:8" ht="30" x14ac:dyDescent="0.25">
      <c r="A80" s="121" t="s">
        <v>111</v>
      </c>
      <c r="B80" s="121"/>
      <c r="C80" s="121"/>
      <c r="D80" s="53" t="s">
        <v>173</v>
      </c>
      <c r="E80" s="54">
        <v>2000</v>
      </c>
      <c r="F80" s="54">
        <v>2000</v>
      </c>
      <c r="G80" s="54">
        <v>0</v>
      </c>
      <c r="H80" s="43">
        <f t="shared" si="1"/>
        <v>0</v>
      </c>
    </row>
    <row r="81" spans="1:8" ht="45" x14ac:dyDescent="0.25">
      <c r="A81" s="121" t="s">
        <v>112</v>
      </c>
      <c r="B81" s="121"/>
      <c r="C81" s="121"/>
      <c r="D81" s="53" t="s">
        <v>174</v>
      </c>
      <c r="E81" s="54">
        <v>11700</v>
      </c>
      <c r="F81" s="54">
        <v>11700</v>
      </c>
      <c r="G81" s="54">
        <v>22591.99</v>
      </c>
      <c r="H81" s="43">
        <f t="shared" si="1"/>
        <v>193.09393162393164</v>
      </c>
    </row>
    <row r="82" spans="1:8" ht="30" x14ac:dyDescent="0.25">
      <c r="A82" s="121" t="s">
        <v>113</v>
      </c>
      <c r="B82" s="121"/>
      <c r="C82" s="121"/>
      <c r="D82" s="53" t="s">
        <v>175</v>
      </c>
      <c r="E82" s="54">
        <v>8000</v>
      </c>
      <c r="F82" s="54">
        <v>8000</v>
      </c>
      <c r="G82" s="54">
        <v>1616.75</v>
      </c>
      <c r="H82" s="43">
        <f t="shared" ref="H82:H148" si="12">IF(F82,G82/F82,0)*100</f>
        <v>20.209374999999998</v>
      </c>
    </row>
    <row r="83" spans="1:8" x14ac:dyDescent="0.25">
      <c r="A83" s="121" t="s">
        <v>114</v>
      </c>
      <c r="B83" s="121"/>
      <c r="C83" s="121"/>
      <c r="D83" s="53" t="s">
        <v>176</v>
      </c>
      <c r="E83" s="54">
        <v>0</v>
      </c>
      <c r="F83" s="54">
        <v>0</v>
      </c>
      <c r="G83" s="54">
        <v>0</v>
      </c>
      <c r="H83" s="43">
        <f t="shared" si="12"/>
        <v>0</v>
      </c>
    </row>
    <row r="84" spans="1:8" ht="30" x14ac:dyDescent="0.25">
      <c r="A84" s="121" t="s">
        <v>115</v>
      </c>
      <c r="B84" s="121"/>
      <c r="C84" s="121"/>
      <c r="D84" s="53" t="s">
        <v>177</v>
      </c>
      <c r="E84" s="54">
        <v>62000</v>
      </c>
      <c r="F84" s="54">
        <v>62000</v>
      </c>
      <c r="G84" s="54">
        <v>32352.79</v>
      </c>
      <c r="H84" s="43">
        <f t="shared" si="12"/>
        <v>52.181919354838712</v>
      </c>
    </row>
    <row r="85" spans="1:8" ht="30" x14ac:dyDescent="0.25">
      <c r="A85" s="121" t="s">
        <v>117</v>
      </c>
      <c r="B85" s="121"/>
      <c r="C85" s="121"/>
      <c r="D85" s="53" t="s">
        <v>179</v>
      </c>
      <c r="E85" s="54">
        <v>10000</v>
      </c>
      <c r="F85" s="54">
        <v>10000</v>
      </c>
      <c r="G85" s="54">
        <v>22885.77</v>
      </c>
      <c r="H85" s="43">
        <f t="shared" si="12"/>
        <v>228.85770000000002</v>
      </c>
    </row>
    <row r="86" spans="1:8" x14ac:dyDescent="0.25">
      <c r="A86" s="121" t="s">
        <v>118</v>
      </c>
      <c r="B86" s="121"/>
      <c r="C86" s="121"/>
      <c r="D86" s="53" t="s">
        <v>180</v>
      </c>
      <c r="E86" s="54">
        <v>3000</v>
      </c>
      <c r="F86" s="54">
        <v>3000</v>
      </c>
      <c r="G86" s="54">
        <v>706.7</v>
      </c>
      <c r="H86" s="43">
        <f t="shared" si="12"/>
        <v>23.556666666666668</v>
      </c>
    </row>
    <row r="87" spans="1:8" ht="45" x14ac:dyDescent="0.25">
      <c r="A87" s="121" t="s">
        <v>121</v>
      </c>
      <c r="B87" s="121"/>
      <c r="C87" s="121"/>
      <c r="D87" s="53" t="s">
        <v>182</v>
      </c>
      <c r="E87" s="54">
        <v>2000</v>
      </c>
      <c r="F87" s="54">
        <v>2000</v>
      </c>
      <c r="G87" s="54">
        <v>612.44000000000005</v>
      </c>
      <c r="H87" s="43">
        <f t="shared" si="12"/>
        <v>30.622000000000003</v>
      </c>
    </row>
    <row r="88" spans="1:8" ht="60" x14ac:dyDescent="0.25">
      <c r="A88" s="121" t="s">
        <v>123</v>
      </c>
      <c r="B88" s="121"/>
      <c r="C88" s="121"/>
      <c r="D88" s="53" t="s">
        <v>184</v>
      </c>
      <c r="E88" s="54">
        <v>500</v>
      </c>
      <c r="F88" s="54">
        <v>500</v>
      </c>
      <c r="G88" s="54">
        <v>129.01</v>
      </c>
      <c r="H88" s="43">
        <f t="shared" si="12"/>
        <v>25.801999999999996</v>
      </c>
    </row>
    <row r="89" spans="1:8" x14ac:dyDescent="0.25">
      <c r="A89" s="121" t="s">
        <v>125</v>
      </c>
      <c r="B89" s="121"/>
      <c r="C89" s="121"/>
      <c r="D89" s="53" t="s">
        <v>186</v>
      </c>
      <c r="E89" s="54">
        <v>2000</v>
      </c>
      <c r="F89" s="54">
        <v>2000</v>
      </c>
      <c r="G89" s="54">
        <v>502.47</v>
      </c>
      <c r="H89" s="43">
        <f t="shared" si="12"/>
        <v>25.1235</v>
      </c>
    </row>
    <row r="90" spans="1:8" x14ac:dyDescent="0.25">
      <c r="A90" s="121" t="s">
        <v>126</v>
      </c>
      <c r="B90" s="121"/>
      <c r="C90" s="121"/>
      <c r="D90" s="53" t="s">
        <v>187</v>
      </c>
      <c r="E90" s="54">
        <v>3000</v>
      </c>
      <c r="F90" s="54">
        <v>3000</v>
      </c>
      <c r="G90" s="54">
        <v>2980</v>
      </c>
      <c r="H90" s="43">
        <f t="shared" si="12"/>
        <v>99.333333333333329</v>
      </c>
    </row>
    <row r="91" spans="1:8" x14ac:dyDescent="0.25">
      <c r="A91" s="121">
        <v>3295</v>
      </c>
      <c r="B91" s="121"/>
      <c r="C91" s="121"/>
      <c r="D91" s="53" t="s">
        <v>188</v>
      </c>
      <c r="E91" s="54">
        <v>0</v>
      </c>
      <c r="F91" s="54">
        <v>0</v>
      </c>
      <c r="G91" s="54">
        <v>63.72</v>
      </c>
      <c r="H91" s="43"/>
    </row>
    <row r="92" spans="1:8" ht="30" x14ac:dyDescent="0.25">
      <c r="A92" s="121" t="s">
        <v>129</v>
      </c>
      <c r="B92" s="121"/>
      <c r="C92" s="121"/>
      <c r="D92" s="53" t="s">
        <v>183</v>
      </c>
      <c r="E92" s="54">
        <v>7000</v>
      </c>
      <c r="F92" s="54">
        <v>7000</v>
      </c>
      <c r="G92" s="54">
        <v>2307.48</v>
      </c>
      <c r="H92" s="43">
        <f t="shared" si="12"/>
        <v>32.963999999999999</v>
      </c>
    </row>
    <row r="93" spans="1:8" x14ac:dyDescent="0.25">
      <c r="A93" s="121" t="s">
        <v>130</v>
      </c>
      <c r="B93" s="121"/>
      <c r="C93" s="121"/>
      <c r="D93" s="53" t="s">
        <v>190</v>
      </c>
      <c r="E93" s="54">
        <v>1000</v>
      </c>
      <c r="F93" s="54">
        <v>1000</v>
      </c>
      <c r="G93" s="54">
        <v>502</v>
      </c>
      <c r="H93" s="43">
        <f t="shared" si="12"/>
        <v>50.2</v>
      </c>
    </row>
    <row r="94" spans="1:8" ht="45" x14ac:dyDescent="0.25">
      <c r="A94" s="121" t="s">
        <v>132</v>
      </c>
      <c r="B94" s="121"/>
      <c r="C94" s="121"/>
      <c r="D94" s="53" t="s">
        <v>192</v>
      </c>
      <c r="E94" s="54">
        <v>1000</v>
      </c>
      <c r="F94" s="54">
        <v>1000</v>
      </c>
      <c r="G94" s="54">
        <v>502</v>
      </c>
      <c r="H94" s="43">
        <f t="shared" si="12"/>
        <v>50.2</v>
      </c>
    </row>
    <row r="95" spans="1:8" x14ac:dyDescent="0.25">
      <c r="A95" s="121">
        <v>3433</v>
      </c>
      <c r="B95" s="121"/>
      <c r="C95" s="121"/>
      <c r="D95" s="53" t="s">
        <v>193</v>
      </c>
      <c r="E95" s="54">
        <v>0</v>
      </c>
      <c r="F95" s="54">
        <v>0</v>
      </c>
      <c r="G95" s="54">
        <v>0</v>
      </c>
      <c r="H95" s="43">
        <f t="shared" si="12"/>
        <v>0</v>
      </c>
    </row>
    <row r="96" spans="1:8" x14ac:dyDescent="0.25">
      <c r="A96" s="120" t="s">
        <v>239</v>
      </c>
      <c r="B96" s="120"/>
      <c r="C96" s="120"/>
      <c r="D96" s="58" t="s">
        <v>256</v>
      </c>
      <c r="E96" s="59">
        <v>2471200</v>
      </c>
      <c r="F96" s="59">
        <v>2471200</v>
      </c>
      <c r="G96" s="59">
        <v>1479216.98</v>
      </c>
      <c r="H96" s="60">
        <f t="shared" si="12"/>
        <v>59.858246196179998</v>
      </c>
    </row>
    <row r="97" spans="1:8" ht="30" x14ac:dyDescent="0.25">
      <c r="A97" s="120" t="s">
        <v>240</v>
      </c>
      <c r="B97" s="120"/>
      <c r="C97" s="120"/>
      <c r="D97" s="58" t="s">
        <v>257</v>
      </c>
      <c r="E97" s="59">
        <v>2471200</v>
      </c>
      <c r="F97" s="59">
        <v>2471200</v>
      </c>
      <c r="G97" s="59">
        <v>1479216.98</v>
      </c>
      <c r="H97" s="60">
        <f t="shared" si="12"/>
        <v>59.858246196179998</v>
      </c>
    </row>
    <row r="98" spans="1:8" x14ac:dyDescent="0.25">
      <c r="A98" s="121" t="s">
        <v>91</v>
      </c>
      <c r="B98" s="121"/>
      <c r="C98" s="121"/>
      <c r="D98" s="53" t="s">
        <v>4</v>
      </c>
      <c r="E98" s="54">
        <v>2440200</v>
      </c>
      <c r="F98" s="54">
        <v>2440200</v>
      </c>
      <c r="G98" s="54">
        <v>1464563.51</v>
      </c>
      <c r="H98" s="43">
        <f t="shared" si="12"/>
        <v>60.0181751495779</v>
      </c>
    </row>
    <row r="99" spans="1:8" x14ac:dyDescent="0.25">
      <c r="A99" s="121" t="s">
        <v>93</v>
      </c>
      <c r="B99" s="121"/>
      <c r="C99" s="121"/>
      <c r="D99" s="53" t="s">
        <v>25</v>
      </c>
      <c r="E99" s="54">
        <v>2050000</v>
      </c>
      <c r="F99" s="54">
        <v>2050000</v>
      </c>
      <c r="G99" s="54">
        <v>1225757.3700000001</v>
      </c>
      <c r="H99" s="43">
        <f t="shared" si="12"/>
        <v>59.79304243902439</v>
      </c>
    </row>
    <row r="100" spans="1:8" ht="30" x14ac:dyDescent="0.25">
      <c r="A100" s="121" t="s">
        <v>95</v>
      </c>
      <c r="B100" s="121"/>
      <c r="C100" s="121"/>
      <c r="D100" s="53" t="s">
        <v>160</v>
      </c>
      <c r="E100" s="54">
        <v>50000</v>
      </c>
      <c r="F100" s="54">
        <v>50000</v>
      </c>
      <c r="G100" s="54">
        <v>36556.19</v>
      </c>
      <c r="H100" s="43">
        <f t="shared" si="12"/>
        <v>73.112380000000016</v>
      </c>
    </row>
    <row r="101" spans="1:8" ht="45" x14ac:dyDescent="0.25">
      <c r="A101" s="121" t="s">
        <v>97</v>
      </c>
      <c r="B101" s="121"/>
      <c r="C101" s="121"/>
      <c r="D101" s="53" t="s">
        <v>162</v>
      </c>
      <c r="E101" s="54">
        <v>340000</v>
      </c>
      <c r="F101" s="54">
        <v>340000</v>
      </c>
      <c r="G101" s="54">
        <v>202249.95</v>
      </c>
      <c r="H101" s="43">
        <f t="shared" si="12"/>
        <v>59.485279411764715</v>
      </c>
    </row>
    <row r="102" spans="1:8" ht="45" x14ac:dyDescent="0.25">
      <c r="A102" s="121">
        <v>3133</v>
      </c>
      <c r="B102" s="121"/>
      <c r="C102" s="121"/>
      <c r="D102" s="53" t="s">
        <v>262</v>
      </c>
      <c r="E102" s="54">
        <v>200</v>
      </c>
      <c r="F102" s="54">
        <v>200</v>
      </c>
      <c r="G102" s="54">
        <v>0</v>
      </c>
      <c r="H102" s="43">
        <f t="shared" si="12"/>
        <v>0</v>
      </c>
    </row>
    <row r="103" spans="1:8" x14ac:dyDescent="0.25">
      <c r="A103" s="121" t="s">
        <v>98</v>
      </c>
      <c r="B103" s="121"/>
      <c r="C103" s="121"/>
      <c r="D103" s="53" t="s">
        <v>13</v>
      </c>
      <c r="E103" s="54">
        <v>26000</v>
      </c>
      <c r="F103" s="54">
        <v>26000</v>
      </c>
      <c r="G103" s="54">
        <v>14653.47</v>
      </c>
      <c r="H103" s="43">
        <f t="shared" si="12"/>
        <v>56.359499999999997</v>
      </c>
    </row>
    <row r="104" spans="1:8" ht="45" x14ac:dyDescent="0.25">
      <c r="A104" s="121">
        <v>3221</v>
      </c>
      <c r="B104" s="121"/>
      <c r="C104" s="121"/>
      <c r="D104" s="53" t="s">
        <v>167</v>
      </c>
      <c r="E104" s="54">
        <v>0</v>
      </c>
      <c r="F104" s="54">
        <v>0</v>
      </c>
      <c r="G104" s="54">
        <v>311.35000000000002</v>
      </c>
      <c r="H104" s="43"/>
    </row>
    <row r="105" spans="1:8" ht="30" x14ac:dyDescent="0.25">
      <c r="A105" s="121" t="s">
        <v>116</v>
      </c>
      <c r="B105" s="121"/>
      <c r="C105" s="121"/>
      <c r="D105" s="53" t="s">
        <v>178</v>
      </c>
      <c r="E105" s="54">
        <v>0</v>
      </c>
      <c r="F105" s="54">
        <v>0</v>
      </c>
      <c r="G105" s="54">
        <v>0</v>
      </c>
      <c r="H105" s="43">
        <f t="shared" si="12"/>
        <v>0</v>
      </c>
    </row>
    <row r="106" spans="1:8" ht="30" x14ac:dyDescent="0.25">
      <c r="A106" s="121" t="s">
        <v>117</v>
      </c>
      <c r="B106" s="121"/>
      <c r="C106" s="121"/>
      <c r="D106" s="53" t="s">
        <v>179</v>
      </c>
      <c r="E106" s="54">
        <v>15000</v>
      </c>
      <c r="F106" s="54">
        <v>15000</v>
      </c>
      <c r="G106" s="54">
        <v>10967.57</v>
      </c>
      <c r="H106" s="43">
        <f t="shared" si="12"/>
        <v>73.117133333333328</v>
      </c>
    </row>
    <row r="107" spans="1:8" x14ac:dyDescent="0.25">
      <c r="A107" s="121" t="s">
        <v>119</v>
      </c>
      <c r="B107" s="121"/>
      <c r="C107" s="121"/>
      <c r="D107" s="53" t="s">
        <v>181</v>
      </c>
      <c r="E107" s="54">
        <v>0</v>
      </c>
      <c r="F107" s="54">
        <v>0</v>
      </c>
      <c r="G107" s="54">
        <v>0</v>
      </c>
      <c r="H107" s="43">
        <f t="shared" si="12"/>
        <v>0</v>
      </c>
    </row>
    <row r="108" spans="1:8" ht="60" x14ac:dyDescent="0.25">
      <c r="A108" s="121" t="s">
        <v>123</v>
      </c>
      <c r="B108" s="121"/>
      <c r="C108" s="121"/>
      <c r="D108" s="53" t="s">
        <v>184</v>
      </c>
      <c r="E108" s="54">
        <v>1000</v>
      </c>
      <c r="F108" s="54">
        <v>1000</v>
      </c>
      <c r="G108" s="54">
        <v>322.55</v>
      </c>
      <c r="H108" s="43">
        <f t="shared" si="12"/>
        <v>32.255000000000003</v>
      </c>
    </row>
    <row r="109" spans="1:8" x14ac:dyDescent="0.25">
      <c r="A109" s="121" t="s">
        <v>127</v>
      </c>
      <c r="B109" s="121"/>
      <c r="C109" s="121"/>
      <c r="D109" s="53" t="s">
        <v>188</v>
      </c>
      <c r="E109" s="54">
        <v>4000</v>
      </c>
      <c r="F109" s="54">
        <v>4000</v>
      </c>
      <c r="G109" s="54">
        <v>3052</v>
      </c>
      <c r="H109" s="43">
        <f t="shared" si="12"/>
        <v>76.3</v>
      </c>
    </row>
    <row r="110" spans="1:8" ht="30" x14ac:dyDescent="0.25">
      <c r="A110" s="121" t="s">
        <v>128</v>
      </c>
      <c r="B110" s="121"/>
      <c r="C110" s="121"/>
      <c r="D110" s="53" t="s">
        <v>189</v>
      </c>
      <c r="E110" s="54">
        <v>6000</v>
      </c>
      <c r="F110" s="54">
        <v>6000</v>
      </c>
      <c r="G110" s="54">
        <v>0</v>
      </c>
      <c r="H110" s="43">
        <f t="shared" si="12"/>
        <v>0</v>
      </c>
    </row>
    <row r="111" spans="1:8" x14ac:dyDescent="0.25">
      <c r="A111" s="121">
        <v>34</v>
      </c>
      <c r="B111" s="121"/>
      <c r="C111" s="121"/>
      <c r="D111" s="53" t="s">
        <v>190</v>
      </c>
      <c r="E111" s="54">
        <v>5000</v>
      </c>
      <c r="F111" s="54">
        <v>5000</v>
      </c>
      <c r="G111" s="54">
        <v>0</v>
      </c>
      <c r="H111" s="43">
        <f t="shared" si="12"/>
        <v>0</v>
      </c>
    </row>
    <row r="112" spans="1:8" x14ac:dyDescent="0.25">
      <c r="A112" s="121">
        <v>3433</v>
      </c>
      <c r="B112" s="121"/>
      <c r="C112" s="121"/>
      <c r="D112" s="53" t="s">
        <v>193</v>
      </c>
      <c r="E112" s="54">
        <v>5000</v>
      </c>
      <c r="F112" s="54">
        <v>5000</v>
      </c>
      <c r="G112" s="54">
        <v>0</v>
      </c>
      <c r="H112" s="43">
        <f t="shared" si="12"/>
        <v>0</v>
      </c>
    </row>
    <row r="113" spans="1:8" x14ac:dyDescent="0.25">
      <c r="A113" s="120" t="s">
        <v>241</v>
      </c>
      <c r="B113" s="120"/>
      <c r="C113" s="120"/>
      <c r="D113" s="58" t="s">
        <v>258</v>
      </c>
      <c r="E113" s="59">
        <v>0</v>
      </c>
      <c r="F113" s="59">
        <v>0</v>
      </c>
      <c r="G113" s="59">
        <v>0</v>
      </c>
      <c r="H113" s="60">
        <f t="shared" si="12"/>
        <v>0</v>
      </c>
    </row>
    <row r="114" spans="1:8" x14ac:dyDescent="0.25">
      <c r="A114" s="120" t="s">
        <v>242</v>
      </c>
      <c r="B114" s="120"/>
      <c r="C114" s="120"/>
      <c r="D114" s="58" t="s">
        <v>258</v>
      </c>
      <c r="E114" s="59">
        <v>0</v>
      </c>
      <c r="F114" s="59">
        <v>0</v>
      </c>
      <c r="G114" s="59">
        <v>0</v>
      </c>
      <c r="H114" s="60">
        <f t="shared" si="12"/>
        <v>0</v>
      </c>
    </row>
    <row r="115" spans="1:8" x14ac:dyDescent="0.25">
      <c r="A115" s="121">
        <v>32</v>
      </c>
      <c r="B115" s="121"/>
      <c r="C115" s="121"/>
      <c r="D115" s="53" t="s">
        <v>13</v>
      </c>
      <c r="E115" s="54">
        <v>0</v>
      </c>
      <c r="F115" s="54">
        <v>0</v>
      </c>
      <c r="G115" s="54">
        <v>0</v>
      </c>
      <c r="H115" s="43">
        <f t="shared" si="12"/>
        <v>0</v>
      </c>
    </row>
    <row r="116" spans="1:8" ht="30" x14ac:dyDescent="0.25">
      <c r="A116" s="121">
        <v>3233</v>
      </c>
      <c r="B116" s="121"/>
      <c r="C116" s="121"/>
      <c r="D116" s="53" t="s">
        <v>175</v>
      </c>
      <c r="E116" s="54">
        <v>0</v>
      </c>
      <c r="F116" s="54">
        <v>0</v>
      </c>
      <c r="G116" s="54">
        <v>0</v>
      </c>
      <c r="H116" s="43">
        <f t="shared" si="12"/>
        <v>0</v>
      </c>
    </row>
    <row r="117" spans="1:8" ht="30" x14ac:dyDescent="0.25">
      <c r="A117" s="118" t="s">
        <v>231</v>
      </c>
      <c r="B117" s="118"/>
      <c r="C117" s="118"/>
      <c r="D117" s="64" t="s">
        <v>248</v>
      </c>
      <c r="E117" s="65">
        <v>6200</v>
      </c>
      <c r="F117" s="65">
        <v>6200</v>
      </c>
      <c r="G117" s="65">
        <v>4980</v>
      </c>
      <c r="H117" s="66">
        <f t="shared" si="12"/>
        <v>80.322580645161295</v>
      </c>
    </row>
    <row r="118" spans="1:8" ht="30" x14ac:dyDescent="0.25">
      <c r="A118" s="120" t="s">
        <v>227</v>
      </c>
      <c r="B118" s="120"/>
      <c r="C118" s="120"/>
      <c r="D118" s="58" t="s">
        <v>245</v>
      </c>
      <c r="E118" s="59">
        <v>6200</v>
      </c>
      <c r="F118" s="59">
        <v>6200</v>
      </c>
      <c r="G118" s="59">
        <v>4980</v>
      </c>
      <c r="H118" s="60">
        <f t="shared" si="12"/>
        <v>80.322580645161295</v>
      </c>
    </row>
    <row r="119" spans="1:8" ht="30" x14ac:dyDescent="0.25">
      <c r="A119" s="120" t="s">
        <v>228</v>
      </c>
      <c r="B119" s="120"/>
      <c r="C119" s="120"/>
      <c r="D119" s="58" t="s">
        <v>245</v>
      </c>
      <c r="E119" s="59">
        <v>6200</v>
      </c>
      <c r="F119" s="59">
        <v>6200</v>
      </c>
      <c r="G119" s="59">
        <v>4980</v>
      </c>
      <c r="H119" s="60">
        <f t="shared" si="12"/>
        <v>80.322580645161295</v>
      </c>
    </row>
    <row r="120" spans="1:8" x14ac:dyDescent="0.25">
      <c r="A120" s="121" t="s">
        <v>98</v>
      </c>
      <c r="B120" s="121"/>
      <c r="C120" s="121"/>
      <c r="D120" s="53" t="s">
        <v>13</v>
      </c>
      <c r="E120" s="54">
        <v>4500</v>
      </c>
      <c r="F120" s="54">
        <v>4500</v>
      </c>
      <c r="G120" s="54">
        <v>0</v>
      </c>
      <c r="H120" s="43">
        <f t="shared" si="12"/>
        <v>0</v>
      </c>
    </row>
    <row r="121" spans="1:8" ht="30" x14ac:dyDescent="0.25">
      <c r="A121" s="121" t="s">
        <v>129</v>
      </c>
      <c r="B121" s="121"/>
      <c r="C121" s="121"/>
      <c r="D121" s="53" t="s">
        <v>183</v>
      </c>
      <c r="E121" s="54">
        <v>4500</v>
      </c>
      <c r="F121" s="54">
        <v>4500</v>
      </c>
      <c r="G121" s="54">
        <v>0</v>
      </c>
      <c r="H121" s="43">
        <f t="shared" si="12"/>
        <v>0</v>
      </c>
    </row>
    <row r="122" spans="1:8" ht="60" x14ac:dyDescent="0.25">
      <c r="A122" s="121" t="s">
        <v>135</v>
      </c>
      <c r="B122" s="121"/>
      <c r="C122" s="121"/>
      <c r="D122" s="53" t="s">
        <v>195</v>
      </c>
      <c r="E122" s="54">
        <v>1700</v>
      </c>
      <c r="F122" s="54">
        <v>1700</v>
      </c>
      <c r="G122" s="54">
        <v>4980</v>
      </c>
      <c r="H122" s="43">
        <f t="shared" si="12"/>
        <v>292.94117647058823</v>
      </c>
    </row>
    <row r="123" spans="1:8" ht="30" x14ac:dyDescent="0.25">
      <c r="A123" s="121" t="s">
        <v>137</v>
      </c>
      <c r="B123" s="121"/>
      <c r="C123" s="121"/>
      <c r="D123" s="53" t="s">
        <v>197</v>
      </c>
      <c r="E123" s="54">
        <v>1700</v>
      </c>
      <c r="F123" s="54">
        <v>1700</v>
      </c>
      <c r="G123" s="54">
        <v>4980</v>
      </c>
      <c r="H123" s="43">
        <f t="shared" si="12"/>
        <v>292.94117647058823</v>
      </c>
    </row>
    <row r="124" spans="1:8" ht="30" x14ac:dyDescent="0.25">
      <c r="A124" s="120" t="s">
        <v>237</v>
      </c>
      <c r="B124" s="120"/>
      <c r="C124" s="120"/>
      <c r="D124" s="58" t="s">
        <v>254</v>
      </c>
      <c r="E124" s="59">
        <v>0</v>
      </c>
      <c r="F124" s="59">
        <v>0</v>
      </c>
      <c r="G124" s="59">
        <v>0</v>
      </c>
      <c r="H124" s="60">
        <f t="shared" si="12"/>
        <v>0</v>
      </c>
    </row>
    <row r="125" spans="1:8" ht="30" x14ac:dyDescent="0.25">
      <c r="A125" s="120" t="s">
        <v>238</v>
      </c>
      <c r="B125" s="120"/>
      <c r="C125" s="120"/>
      <c r="D125" s="58" t="s">
        <v>255</v>
      </c>
      <c r="E125" s="59">
        <v>0</v>
      </c>
      <c r="F125" s="59">
        <v>0</v>
      </c>
      <c r="G125" s="59">
        <v>0</v>
      </c>
      <c r="H125" s="60">
        <f t="shared" si="12"/>
        <v>0</v>
      </c>
    </row>
    <row r="126" spans="1:8" x14ac:dyDescent="0.25">
      <c r="A126" s="121" t="s">
        <v>98</v>
      </c>
      <c r="B126" s="121"/>
      <c r="C126" s="121"/>
      <c r="D126" s="53" t="s">
        <v>13</v>
      </c>
      <c r="E126" s="54">
        <v>0</v>
      </c>
      <c r="F126" s="54">
        <v>0</v>
      </c>
      <c r="G126" s="54">
        <v>0</v>
      </c>
      <c r="H126" s="43">
        <f t="shared" si="12"/>
        <v>0</v>
      </c>
    </row>
    <row r="127" spans="1:8" ht="30" x14ac:dyDescent="0.25">
      <c r="A127" s="121" t="s">
        <v>129</v>
      </c>
      <c r="B127" s="121"/>
      <c r="C127" s="121"/>
      <c r="D127" s="53" t="s">
        <v>183</v>
      </c>
      <c r="E127" s="54">
        <v>0</v>
      </c>
      <c r="F127" s="54">
        <v>0</v>
      </c>
      <c r="G127" s="54">
        <v>0</v>
      </c>
      <c r="H127" s="43">
        <f t="shared" si="12"/>
        <v>0</v>
      </c>
    </row>
    <row r="128" spans="1:8" x14ac:dyDescent="0.25">
      <c r="A128" s="118" t="s">
        <v>232</v>
      </c>
      <c r="B128" s="118"/>
      <c r="C128" s="118"/>
      <c r="D128" s="64" t="s">
        <v>249</v>
      </c>
      <c r="E128" s="65">
        <v>19700</v>
      </c>
      <c r="F128" s="65">
        <v>19700</v>
      </c>
      <c r="G128" s="65">
        <v>0</v>
      </c>
      <c r="H128" s="66">
        <f t="shared" si="12"/>
        <v>0</v>
      </c>
    </row>
    <row r="129" spans="1:8" ht="30" x14ac:dyDescent="0.25">
      <c r="A129" s="120" t="s">
        <v>227</v>
      </c>
      <c r="B129" s="120"/>
      <c r="C129" s="120"/>
      <c r="D129" s="58" t="s">
        <v>245</v>
      </c>
      <c r="E129" s="59">
        <v>19700</v>
      </c>
      <c r="F129" s="59">
        <v>19700</v>
      </c>
      <c r="G129" s="59">
        <v>0</v>
      </c>
      <c r="H129" s="60">
        <f t="shared" si="12"/>
        <v>0</v>
      </c>
    </row>
    <row r="130" spans="1:8" ht="30" x14ac:dyDescent="0.25">
      <c r="A130" s="120" t="s">
        <v>228</v>
      </c>
      <c r="B130" s="120"/>
      <c r="C130" s="120"/>
      <c r="D130" s="58" t="s">
        <v>245</v>
      </c>
      <c r="E130" s="59">
        <v>19700</v>
      </c>
      <c r="F130" s="59">
        <v>19700</v>
      </c>
      <c r="G130" s="59">
        <v>0</v>
      </c>
      <c r="H130" s="60">
        <f t="shared" si="12"/>
        <v>0</v>
      </c>
    </row>
    <row r="131" spans="1:8" ht="45" x14ac:dyDescent="0.25">
      <c r="A131" s="121" t="s">
        <v>145</v>
      </c>
      <c r="B131" s="121"/>
      <c r="C131" s="121"/>
      <c r="D131" s="53" t="s">
        <v>202</v>
      </c>
      <c r="E131" s="54">
        <v>19700</v>
      </c>
      <c r="F131" s="54">
        <v>19700</v>
      </c>
      <c r="G131" s="54">
        <v>0</v>
      </c>
      <c r="H131" s="43">
        <f t="shared" si="12"/>
        <v>0</v>
      </c>
    </row>
    <row r="132" spans="1:8" x14ac:dyDescent="0.25">
      <c r="A132" s="121" t="s">
        <v>157</v>
      </c>
      <c r="B132" s="121"/>
      <c r="C132" s="121"/>
      <c r="D132" s="53" t="s">
        <v>214</v>
      </c>
      <c r="E132" s="54">
        <v>19700</v>
      </c>
      <c r="F132" s="54">
        <v>19700</v>
      </c>
      <c r="G132" s="54">
        <v>0</v>
      </c>
      <c r="H132" s="43">
        <f t="shared" si="12"/>
        <v>0</v>
      </c>
    </row>
    <row r="133" spans="1:8" ht="75" x14ac:dyDescent="0.25">
      <c r="A133" s="118" t="s">
        <v>233</v>
      </c>
      <c r="B133" s="118"/>
      <c r="C133" s="118"/>
      <c r="D133" s="64" t="s">
        <v>250</v>
      </c>
      <c r="E133" s="65">
        <v>108600</v>
      </c>
      <c r="F133" s="65">
        <v>108600</v>
      </c>
      <c r="G133" s="65">
        <v>21164.97</v>
      </c>
      <c r="H133" s="66">
        <f t="shared" si="12"/>
        <v>19.488922651933702</v>
      </c>
    </row>
    <row r="134" spans="1:8" ht="30" x14ac:dyDescent="0.25">
      <c r="A134" s="120" t="s">
        <v>227</v>
      </c>
      <c r="B134" s="120"/>
      <c r="C134" s="120"/>
      <c r="D134" s="58" t="s">
        <v>245</v>
      </c>
      <c r="E134" s="59">
        <v>15700</v>
      </c>
      <c r="F134" s="59">
        <v>15700</v>
      </c>
      <c r="G134" s="59">
        <v>18289.64</v>
      </c>
      <c r="H134" s="60">
        <f t="shared" si="12"/>
        <v>116.49452229299362</v>
      </c>
    </row>
    <row r="135" spans="1:8" ht="30" x14ac:dyDescent="0.25">
      <c r="A135" s="120" t="s">
        <v>228</v>
      </c>
      <c r="B135" s="120"/>
      <c r="C135" s="120"/>
      <c r="D135" s="58" t="s">
        <v>245</v>
      </c>
      <c r="E135" s="59">
        <v>11200</v>
      </c>
      <c r="F135" s="59">
        <v>11200</v>
      </c>
      <c r="G135" s="59">
        <v>18289.64</v>
      </c>
      <c r="H135" s="60">
        <f t="shared" si="12"/>
        <v>163.30035714285714</v>
      </c>
    </row>
    <row r="136" spans="1:8" x14ac:dyDescent="0.25">
      <c r="A136" s="121" t="s">
        <v>98</v>
      </c>
      <c r="B136" s="121"/>
      <c r="C136" s="121"/>
      <c r="D136" s="53" t="s">
        <v>13</v>
      </c>
      <c r="E136" s="54">
        <v>8300</v>
      </c>
      <c r="F136" s="54">
        <v>8300</v>
      </c>
      <c r="G136" s="54">
        <v>18289.64</v>
      </c>
      <c r="H136" s="43">
        <f t="shared" si="12"/>
        <v>220.35710843373494</v>
      </c>
    </row>
    <row r="137" spans="1:8" ht="45" x14ac:dyDescent="0.25">
      <c r="A137" s="121" t="s">
        <v>112</v>
      </c>
      <c r="B137" s="121"/>
      <c r="C137" s="121"/>
      <c r="D137" s="53" t="s">
        <v>174</v>
      </c>
      <c r="E137" s="54">
        <v>8300</v>
      </c>
      <c r="F137" s="54">
        <v>8300</v>
      </c>
      <c r="G137" s="54">
        <v>18289.64</v>
      </c>
      <c r="H137" s="43">
        <f t="shared" si="12"/>
        <v>220.35710843373494</v>
      </c>
    </row>
    <row r="138" spans="1:8" ht="45" x14ac:dyDescent="0.25">
      <c r="A138" s="121" t="s">
        <v>145</v>
      </c>
      <c r="B138" s="121"/>
      <c r="C138" s="121"/>
      <c r="D138" s="53" t="s">
        <v>202</v>
      </c>
      <c r="E138" s="54">
        <v>2900</v>
      </c>
      <c r="F138" s="54">
        <v>2900</v>
      </c>
      <c r="G138" s="54">
        <v>0</v>
      </c>
      <c r="H138" s="43">
        <f t="shared" si="12"/>
        <v>0</v>
      </c>
    </row>
    <row r="139" spans="1:8" x14ac:dyDescent="0.25">
      <c r="A139" s="121" t="s">
        <v>147</v>
      </c>
      <c r="B139" s="121"/>
      <c r="C139" s="121"/>
      <c r="D139" s="53" t="s">
        <v>204</v>
      </c>
      <c r="E139" s="54">
        <v>0</v>
      </c>
      <c r="F139" s="54">
        <v>0</v>
      </c>
      <c r="G139" s="54">
        <v>0</v>
      </c>
      <c r="H139" s="43">
        <f t="shared" si="12"/>
        <v>0</v>
      </c>
    </row>
    <row r="140" spans="1:8" ht="30" x14ac:dyDescent="0.25">
      <c r="A140" s="121">
        <v>4221</v>
      </c>
      <c r="B140" s="121"/>
      <c r="C140" s="121"/>
      <c r="D140" s="53" t="s">
        <v>206</v>
      </c>
      <c r="E140" s="54">
        <v>1200</v>
      </c>
      <c r="F140" s="54">
        <v>1200</v>
      </c>
      <c r="G140" s="54">
        <v>0</v>
      </c>
      <c r="H140" s="43"/>
    </row>
    <row r="141" spans="1:8" ht="30" x14ac:dyDescent="0.25">
      <c r="A141" s="121" t="s">
        <v>152</v>
      </c>
      <c r="B141" s="121"/>
      <c r="C141" s="121"/>
      <c r="D141" s="53" t="s">
        <v>209</v>
      </c>
      <c r="E141" s="54">
        <v>0</v>
      </c>
      <c r="F141" s="54">
        <v>0</v>
      </c>
      <c r="G141" s="54">
        <v>0</v>
      </c>
      <c r="H141" s="43">
        <f t="shared" si="12"/>
        <v>0</v>
      </c>
    </row>
    <row r="142" spans="1:8" ht="45" x14ac:dyDescent="0.25">
      <c r="A142" s="121" t="s">
        <v>153</v>
      </c>
      <c r="B142" s="121"/>
      <c r="C142" s="121"/>
      <c r="D142" s="53" t="s">
        <v>210</v>
      </c>
      <c r="E142" s="54">
        <v>1100</v>
      </c>
      <c r="F142" s="54">
        <v>1100</v>
      </c>
      <c r="G142" s="54">
        <v>0</v>
      </c>
      <c r="H142" s="43">
        <f t="shared" si="12"/>
        <v>0</v>
      </c>
    </row>
    <row r="143" spans="1:8" x14ac:dyDescent="0.25">
      <c r="A143" s="121" t="s">
        <v>157</v>
      </c>
      <c r="B143" s="121"/>
      <c r="C143" s="121"/>
      <c r="D143" s="53" t="s">
        <v>214</v>
      </c>
      <c r="E143" s="54">
        <v>600</v>
      </c>
      <c r="F143" s="54">
        <v>600</v>
      </c>
      <c r="G143" s="54">
        <v>0</v>
      </c>
      <c r="H143" s="43">
        <f t="shared" si="12"/>
        <v>0</v>
      </c>
    </row>
    <row r="144" spans="1:8" ht="60" x14ac:dyDescent="0.25">
      <c r="A144" s="120" t="s">
        <v>236</v>
      </c>
      <c r="B144" s="120"/>
      <c r="C144" s="120"/>
      <c r="D144" s="58" t="s">
        <v>253</v>
      </c>
      <c r="E144" s="59">
        <v>4500</v>
      </c>
      <c r="F144" s="59">
        <v>4500</v>
      </c>
      <c r="G144" s="59">
        <v>0</v>
      </c>
      <c r="H144" s="60">
        <f t="shared" si="12"/>
        <v>0</v>
      </c>
    </row>
    <row r="145" spans="1:8" ht="45" x14ac:dyDescent="0.25">
      <c r="A145" s="121" t="s">
        <v>145</v>
      </c>
      <c r="B145" s="121"/>
      <c r="C145" s="121"/>
      <c r="D145" s="53" t="s">
        <v>202</v>
      </c>
      <c r="E145" s="54">
        <v>4500</v>
      </c>
      <c r="F145" s="54">
        <v>4500</v>
      </c>
      <c r="G145" s="54">
        <v>0</v>
      </c>
      <c r="H145" s="43">
        <f t="shared" si="12"/>
        <v>0</v>
      </c>
    </row>
    <row r="146" spans="1:8" x14ac:dyDescent="0.25">
      <c r="A146" s="121" t="s">
        <v>147</v>
      </c>
      <c r="B146" s="121"/>
      <c r="C146" s="121"/>
      <c r="D146" s="53" t="s">
        <v>204</v>
      </c>
      <c r="E146" s="54">
        <v>0</v>
      </c>
      <c r="F146" s="54">
        <v>0</v>
      </c>
      <c r="G146" s="54">
        <v>0</v>
      </c>
      <c r="H146" s="43">
        <f t="shared" si="12"/>
        <v>0</v>
      </c>
    </row>
    <row r="147" spans="1:8" ht="30" x14ac:dyDescent="0.25">
      <c r="A147" s="121">
        <v>4221</v>
      </c>
      <c r="B147" s="121"/>
      <c r="C147" s="121"/>
      <c r="D147" s="53" t="s">
        <v>206</v>
      </c>
      <c r="E147" s="54">
        <v>3200</v>
      </c>
      <c r="F147" s="54">
        <v>3200</v>
      </c>
      <c r="G147" s="54">
        <v>0</v>
      </c>
      <c r="H147" s="43">
        <f t="shared" si="12"/>
        <v>0</v>
      </c>
    </row>
    <row r="148" spans="1:8" ht="30" x14ac:dyDescent="0.25">
      <c r="A148" s="121" t="s">
        <v>152</v>
      </c>
      <c r="B148" s="121"/>
      <c r="C148" s="121"/>
      <c r="D148" s="53" t="s">
        <v>209</v>
      </c>
      <c r="E148" s="54">
        <v>0</v>
      </c>
      <c r="F148" s="54">
        <v>0</v>
      </c>
      <c r="G148" s="54">
        <v>0</v>
      </c>
      <c r="H148" s="43">
        <f t="shared" si="12"/>
        <v>0</v>
      </c>
    </row>
    <row r="149" spans="1:8" ht="45" x14ac:dyDescent="0.25">
      <c r="A149" s="121">
        <v>4227</v>
      </c>
      <c r="B149" s="121"/>
      <c r="C149" s="121"/>
      <c r="D149" s="53" t="s">
        <v>210</v>
      </c>
      <c r="E149" s="54">
        <v>1300</v>
      </c>
      <c r="F149" s="54">
        <v>1300</v>
      </c>
      <c r="G149" s="54">
        <v>0</v>
      </c>
      <c r="H149" s="43">
        <f t="shared" ref="H149:H184" si="13">IF(F149,G149/F149,0)*100</f>
        <v>0</v>
      </c>
    </row>
    <row r="150" spans="1:8" ht="30" x14ac:dyDescent="0.25">
      <c r="A150" s="120" t="s">
        <v>237</v>
      </c>
      <c r="B150" s="120"/>
      <c r="C150" s="120"/>
      <c r="D150" s="58" t="s">
        <v>254</v>
      </c>
      <c r="E150" s="59">
        <v>92500</v>
      </c>
      <c r="F150" s="59">
        <v>92500</v>
      </c>
      <c r="G150" s="59">
        <v>2875.33</v>
      </c>
      <c r="H150" s="60">
        <f t="shared" si="13"/>
        <v>3.1084648648648647</v>
      </c>
    </row>
    <row r="151" spans="1:8" ht="30" x14ac:dyDescent="0.25">
      <c r="A151" s="120" t="s">
        <v>238</v>
      </c>
      <c r="B151" s="120"/>
      <c r="C151" s="120"/>
      <c r="D151" s="58" t="s">
        <v>255</v>
      </c>
      <c r="E151" s="59">
        <v>92500</v>
      </c>
      <c r="F151" s="59">
        <v>92500</v>
      </c>
      <c r="G151" s="59">
        <v>2875.33</v>
      </c>
      <c r="H151" s="60">
        <f t="shared" si="13"/>
        <v>3.1084648648648647</v>
      </c>
    </row>
    <row r="152" spans="1:8" ht="45" x14ac:dyDescent="0.25">
      <c r="A152" s="121" t="s">
        <v>142</v>
      </c>
      <c r="B152" s="121"/>
      <c r="C152" s="121"/>
      <c r="D152" s="53" t="s">
        <v>6</v>
      </c>
      <c r="E152" s="54">
        <v>0</v>
      </c>
      <c r="F152" s="54">
        <v>0</v>
      </c>
      <c r="G152" s="54">
        <v>0</v>
      </c>
      <c r="H152" s="43">
        <f t="shared" si="13"/>
        <v>0</v>
      </c>
    </row>
    <row r="153" spans="1:8" x14ac:dyDescent="0.25">
      <c r="A153" s="121" t="s">
        <v>144</v>
      </c>
      <c r="B153" s="121"/>
      <c r="C153" s="121"/>
      <c r="D153" s="53" t="s">
        <v>201</v>
      </c>
      <c r="E153" s="54">
        <v>0</v>
      </c>
      <c r="F153" s="54">
        <v>0</v>
      </c>
      <c r="G153" s="54">
        <v>0</v>
      </c>
      <c r="H153" s="43">
        <f t="shared" si="13"/>
        <v>0</v>
      </c>
    </row>
    <row r="154" spans="1:8" ht="45" x14ac:dyDescent="0.25">
      <c r="A154" s="121" t="s">
        <v>145</v>
      </c>
      <c r="B154" s="121"/>
      <c r="C154" s="121"/>
      <c r="D154" s="53" t="s">
        <v>202</v>
      </c>
      <c r="E154" s="54">
        <v>92500</v>
      </c>
      <c r="F154" s="54">
        <v>92500</v>
      </c>
      <c r="G154" s="54">
        <v>2875.33</v>
      </c>
      <c r="H154" s="43">
        <f t="shared" si="13"/>
        <v>3.1084648648648647</v>
      </c>
    </row>
    <row r="155" spans="1:8" ht="30" x14ac:dyDescent="0.25">
      <c r="A155" s="121" t="s">
        <v>149</v>
      </c>
      <c r="B155" s="121"/>
      <c r="C155" s="121"/>
      <c r="D155" s="53" t="s">
        <v>206</v>
      </c>
      <c r="E155" s="54">
        <v>20000</v>
      </c>
      <c r="F155" s="54">
        <v>20000</v>
      </c>
      <c r="G155" s="54">
        <v>2549</v>
      </c>
      <c r="H155" s="43">
        <f t="shared" si="13"/>
        <v>12.745000000000001</v>
      </c>
    </row>
    <row r="156" spans="1:8" ht="30" x14ac:dyDescent="0.25">
      <c r="A156" s="121" t="s">
        <v>150</v>
      </c>
      <c r="B156" s="121"/>
      <c r="C156" s="121"/>
      <c r="D156" s="53" t="s">
        <v>207</v>
      </c>
      <c r="E156" s="54">
        <v>4000</v>
      </c>
      <c r="F156" s="54">
        <v>4000</v>
      </c>
      <c r="G156" s="54">
        <v>0</v>
      </c>
      <c r="H156" s="43">
        <f t="shared" si="13"/>
        <v>0</v>
      </c>
    </row>
    <row r="157" spans="1:8" ht="30" x14ac:dyDescent="0.25">
      <c r="A157" s="121" t="s">
        <v>151</v>
      </c>
      <c r="B157" s="121"/>
      <c r="C157" s="121"/>
      <c r="D157" s="53" t="s">
        <v>208</v>
      </c>
      <c r="E157" s="54">
        <v>10000</v>
      </c>
      <c r="F157" s="54">
        <v>10000</v>
      </c>
      <c r="G157" s="54">
        <v>0</v>
      </c>
      <c r="H157" s="43">
        <f t="shared" si="13"/>
        <v>0</v>
      </c>
    </row>
    <row r="158" spans="1:8" ht="30" x14ac:dyDescent="0.25">
      <c r="A158" s="121" t="s">
        <v>152</v>
      </c>
      <c r="B158" s="121"/>
      <c r="C158" s="121"/>
      <c r="D158" s="53" t="s">
        <v>209</v>
      </c>
      <c r="E158" s="54">
        <v>56500</v>
      </c>
      <c r="F158" s="54">
        <v>56500</v>
      </c>
      <c r="G158" s="54">
        <v>326.33</v>
      </c>
      <c r="H158" s="43">
        <f t="shared" si="13"/>
        <v>0.57757522123893801</v>
      </c>
    </row>
    <row r="159" spans="1:8" ht="45" x14ac:dyDescent="0.25">
      <c r="A159" s="121">
        <v>4227</v>
      </c>
      <c r="B159" s="121"/>
      <c r="C159" s="121"/>
      <c r="D159" s="53" t="s">
        <v>210</v>
      </c>
      <c r="E159" s="54">
        <v>0</v>
      </c>
      <c r="F159" s="54">
        <v>0</v>
      </c>
      <c r="G159" s="54">
        <v>0</v>
      </c>
      <c r="H159" s="43">
        <f t="shared" si="13"/>
        <v>0</v>
      </c>
    </row>
    <row r="160" spans="1:8" ht="30" x14ac:dyDescent="0.25">
      <c r="A160" s="121" t="s">
        <v>155</v>
      </c>
      <c r="B160" s="121"/>
      <c r="C160" s="121"/>
      <c r="D160" s="53" t="s">
        <v>212</v>
      </c>
      <c r="E160" s="54">
        <v>0</v>
      </c>
      <c r="F160" s="54">
        <v>0</v>
      </c>
      <c r="G160" s="54">
        <v>0</v>
      </c>
      <c r="H160" s="43">
        <f t="shared" si="13"/>
        <v>0</v>
      </c>
    </row>
    <row r="161" spans="1:8" x14ac:dyDescent="0.25">
      <c r="A161" s="121" t="s">
        <v>157</v>
      </c>
      <c r="B161" s="121"/>
      <c r="C161" s="121"/>
      <c r="D161" s="53" t="s">
        <v>214</v>
      </c>
      <c r="E161" s="54">
        <v>0</v>
      </c>
      <c r="F161" s="54">
        <v>0</v>
      </c>
      <c r="G161" s="54">
        <v>0</v>
      </c>
      <c r="H161" s="43">
        <f t="shared" si="13"/>
        <v>0</v>
      </c>
    </row>
    <row r="162" spans="1:8" ht="30" x14ac:dyDescent="0.25">
      <c r="A162" s="121" t="s">
        <v>159</v>
      </c>
      <c r="B162" s="121"/>
      <c r="C162" s="121"/>
      <c r="D162" s="53" t="s">
        <v>216</v>
      </c>
      <c r="E162" s="54">
        <v>2000</v>
      </c>
      <c r="F162" s="54">
        <v>2000</v>
      </c>
      <c r="G162" s="54">
        <v>0</v>
      </c>
      <c r="H162" s="43">
        <f t="shared" si="13"/>
        <v>0</v>
      </c>
    </row>
    <row r="163" spans="1:8" x14ac:dyDescent="0.25">
      <c r="A163" s="120" t="s">
        <v>239</v>
      </c>
      <c r="B163" s="120"/>
      <c r="C163" s="120"/>
      <c r="D163" s="58" t="s">
        <v>256</v>
      </c>
      <c r="E163" s="59">
        <v>400</v>
      </c>
      <c r="F163" s="59">
        <v>400</v>
      </c>
      <c r="G163" s="59">
        <v>0</v>
      </c>
      <c r="H163" s="60">
        <f t="shared" si="13"/>
        <v>0</v>
      </c>
    </row>
    <row r="164" spans="1:8" ht="30" x14ac:dyDescent="0.25">
      <c r="A164" s="120" t="s">
        <v>240</v>
      </c>
      <c r="B164" s="120"/>
      <c r="C164" s="120"/>
      <c r="D164" s="58" t="s">
        <v>257</v>
      </c>
      <c r="E164" s="59">
        <v>400</v>
      </c>
      <c r="F164" s="59">
        <v>400</v>
      </c>
      <c r="G164" s="59">
        <v>0</v>
      </c>
      <c r="H164" s="60">
        <f t="shared" si="13"/>
        <v>0</v>
      </c>
    </row>
    <row r="165" spans="1:8" ht="45" x14ac:dyDescent="0.25">
      <c r="A165" s="121" t="s">
        <v>145</v>
      </c>
      <c r="B165" s="121"/>
      <c r="C165" s="121"/>
      <c r="D165" s="53" t="s">
        <v>202</v>
      </c>
      <c r="E165" s="54">
        <v>400</v>
      </c>
      <c r="F165" s="54">
        <v>400</v>
      </c>
      <c r="G165" s="54">
        <v>0</v>
      </c>
      <c r="H165" s="43">
        <f t="shared" si="13"/>
        <v>0</v>
      </c>
    </row>
    <row r="166" spans="1:8" x14ac:dyDescent="0.25">
      <c r="A166" s="121" t="s">
        <v>157</v>
      </c>
      <c r="B166" s="121"/>
      <c r="C166" s="121"/>
      <c r="D166" s="53" t="s">
        <v>214</v>
      </c>
      <c r="E166" s="54">
        <v>400</v>
      </c>
      <c r="F166" s="54">
        <v>400</v>
      </c>
      <c r="G166" s="54">
        <v>0</v>
      </c>
      <c r="H166" s="43">
        <f t="shared" si="13"/>
        <v>0</v>
      </c>
    </row>
    <row r="167" spans="1:8" x14ac:dyDescent="0.25">
      <c r="A167" s="120" t="s">
        <v>241</v>
      </c>
      <c r="B167" s="120"/>
      <c r="C167" s="120"/>
      <c r="D167" s="58" t="s">
        <v>258</v>
      </c>
      <c r="E167" s="59">
        <v>0</v>
      </c>
      <c r="F167" s="59">
        <v>0</v>
      </c>
      <c r="G167" s="59">
        <v>0</v>
      </c>
      <c r="H167" s="60">
        <f t="shared" si="13"/>
        <v>0</v>
      </c>
    </row>
    <row r="168" spans="1:8" x14ac:dyDescent="0.25">
      <c r="A168" s="120" t="s">
        <v>242</v>
      </c>
      <c r="B168" s="120"/>
      <c r="C168" s="120"/>
      <c r="D168" s="58" t="s">
        <v>258</v>
      </c>
      <c r="E168" s="59">
        <v>0</v>
      </c>
      <c r="F168" s="59">
        <v>0</v>
      </c>
      <c r="G168" s="59">
        <v>0</v>
      </c>
      <c r="H168" s="60">
        <f t="shared" si="13"/>
        <v>0</v>
      </c>
    </row>
    <row r="169" spans="1:8" ht="45" x14ac:dyDescent="0.25">
      <c r="A169" s="121" t="s">
        <v>145</v>
      </c>
      <c r="B169" s="121"/>
      <c r="C169" s="121"/>
      <c r="D169" s="53" t="s">
        <v>202</v>
      </c>
      <c r="E169" s="54">
        <v>0</v>
      </c>
      <c r="F169" s="54">
        <v>0</v>
      </c>
      <c r="G169" s="54">
        <v>0</v>
      </c>
      <c r="H169" s="43">
        <f t="shared" si="13"/>
        <v>0</v>
      </c>
    </row>
    <row r="170" spans="1:8" ht="30" x14ac:dyDescent="0.25">
      <c r="A170" s="121" t="s">
        <v>152</v>
      </c>
      <c r="B170" s="121"/>
      <c r="C170" s="121"/>
      <c r="D170" s="53" t="s">
        <v>209</v>
      </c>
      <c r="E170" s="54">
        <v>0</v>
      </c>
      <c r="F170" s="54">
        <v>0</v>
      </c>
      <c r="G170" s="54">
        <v>0</v>
      </c>
      <c r="H170" s="43">
        <f t="shared" si="13"/>
        <v>0</v>
      </c>
    </row>
    <row r="171" spans="1:8" ht="105" x14ac:dyDescent="0.25">
      <c r="A171" s="118" t="s">
        <v>234</v>
      </c>
      <c r="B171" s="118"/>
      <c r="C171" s="118"/>
      <c r="D171" s="64" t="s">
        <v>251</v>
      </c>
      <c r="E171" s="65">
        <v>2300</v>
      </c>
      <c r="F171" s="65">
        <v>2300</v>
      </c>
      <c r="G171" s="65">
        <v>1098.25</v>
      </c>
      <c r="H171" s="66">
        <f t="shared" si="13"/>
        <v>47.75</v>
      </c>
    </row>
    <row r="172" spans="1:8" ht="30" x14ac:dyDescent="0.25">
      <c r="A172" s="120" t="s">
        <v>227</v>
      </c>
      <c r="B172" s="120"/>
      <c r="C172" s="120"/>
      <c r="D172" s="58" t="s">
        <v>245</v>
      </c>
      <c r="E172" s="59">
        <v>2300</v>
      </c>
      <c r="F172" s="59">
        <v>2300</v>
      </c>
      <c r="G172" s="59">
        <v>1098.25</v>
      </c>
      <c r="H172" s="60">
        <f t="shared" si="13"/>
        <v>47.75</v>
      </c>
    </row>
    <row r="173" spans="1:8" ht="30" x14ac:dyDescent="0.25">
      <c r="A173" s="120" t="s">
        <v>228</v>
      </c>
      <c r="B173" s="120"/>
      <c r="C173" s="120"/>
      <c r="D173" s="58" t="s">
        <v>245</v>
      </c>
      <c r="E173" s="59">
        <v>2300</v>
      </c>
      <c r="F173" s="59">
        <v>2300</v>
      </c>
      <c r="G173" s="59">
        <v>1098.25</v>
      </c>
      <c r="H173" s="60">
        <f t="shared" si="13"/>
        <v>47.75</v>
      </c>
    </row>
    <row r="174" spans="1:8" x14ac:dyDescent="0.25">
      <c r="A174" s="121" t="s">
        <v>98</v>
      </c>
      <c r="B174" s="121"/>
      <c r="C174" s="121"/>
      <c r="D174" s="53" t="s">
        <v>13</v>
      </c>
      <c r="E174" s="54">
        <v>2300</v>
      </c>
      <c r="F174" s="54">
        <v>2300</v>
      </c>
      <c r="G174" s="54">
        <v>1098.25</v>
      </c>
      <c r="H174" s="43">
        <f t="shared" si="13"/>
        <v>47.75</v>
      </c>
    </row>
    <row r="175" spans="1:8" ht="30" x14ac:dyDescent="0.25">
      <c r="A175" s="121" t="s">
        <v>117</v>
      </c>
      <c r="B175" s="121"/>
      <c r="C175" s="121"/>
      <c r="D175" s="53" t="s">
        <v>179</v>
      </c>
      <c r="E175" s="54">
        <v>2300</v>
      </c>
      <c r="F175" s="54">
        <v>2300</v>
      </c>
      <c r="G175" s="54">
        <v>1098.25</v>
      </c>
      <c r="H175" s="43">
        <f t="shared" si="13"/>
        <v>47.75</v>
      </c>
    </row>
    <row r="176" spans="1:8" ht="45" x14ac:dyDescent="0.25">
      <c r="A176" s="118" t="s">
        <v>235</v>
      </c>
      <c r="B176" s="118"/>
      <c r="C176" s="118"/>
      <c r="D176" s="64" t="s">
        <v>252</v>
      </c>
      <c r="E176" s="65">
        <v>600</v>
      </c>
      <c r="F176" s="65">
        <v>600</v>
      </c>
      <c r="G176" s="65">
        <v>0</v>
      </c>
      <c r="H176" s="66">
        <f t="shared" si="13"/>
        <v>0</v>
      </c>
    </row>
    <row r="177" spans="1:8" ht="30" x14ac:dyDescent="0.25">
      <c r="A177" s="120" t="s">
        <v>227</v>
      </c>
      <c r="B177" s="120"/>
      <c r="C177" s="120"/>
      <c r="D177" s="58" t="s">
        <v>245</v>
      </c>
      <c r="E177" s="59">
        <v>600</v>
      </c>
      <c r="F177" s="59">
        <v>600</v>
      </c>
      <c r="G177" s="59">
        <v>0</v>
      </c>
      <c r="H177" s="60">
        <f t="shared" si="13"/>
        <v>0</v>
      </c>
    </row>
    <row r="178" spans="1:8" ht="30" x14ac:dyDescent="0.25">
      <c r="A178" s="120" t="s">
        <v>228</v>
      </c>
      <c r="B178" s="120"/>
      <c r="C178" s="120"/>
      <c r="D178" s="58" t="s">
        <v>245</v>
      </c>
      <c r="E178" s="59">
        <v>600</v>
      </c>
      <c r="F178" s="59">
        <v>600</v>
      </c>
      <c r="G178" s="59">
        <v>0</v>
      </c>
      <c r="H178" s="60">
        <f t="shared" si="13"/>
        <v>0</v>
      </c>
    </row>
    <row r="179" spans="1:8" x14ac:dyDescent="0.25">
      <c r="A179" s="121" t="s">
        <v>138</v>
      </c>
      <c r="B179" s="121"/>
      <c r="C179" s="121"/>
      <c r="D179" s="53" t="s">
        <v>198</v>
      </c>
      <c r="E179" s="54">
        <v>600</v>
      </c>
      <c r="F179" s="54">
        <v>600</v>
      </c>
      <c r="G179" s="54">
        <v>0</v>
      </c>
      <c r="H179" s="43">
        <f t="shared" si="13"/>
        <v>0</v>
      </c>
    </row>
    <row r="180" spans="1:8" ht="30" x14ac:dyDescent="0.25">
      <c r="A180" s="121" t="s">
        <v>140</v>
      </c>
      <c r="B180" s="121"/>
      <c r="C180" s="121"/>
      <c r="D180" s="53" t="s">
        <v>199</v>
      </c>
      <c r="E180" s="54">
        <v>600</v>
      </c>
      <c r="F180" s="54">
        <v>600</v>
      </c>
      <c r="G180" s="54">
        <v>0</v>
      </c>
      <c r="H180" s="43">
        <f t="shared" si="13"/>
        <v>0</v>
      </c>
    </row>
    <row r="181" spans="1:8" x14ac:dyDescent="0.25">
      <c r="A181" s="120" t="s">
        <v>239</v>
      </c>
      <c r="B181" s="120"/>
      <c r="C181" s="120"/>
      <c r="D181" s="58" t="s">
        <v>256</v>
      </c>
      <c r="E181" s="59">
        <v>0</v>
      </c>
      <c r="F181" s="59">
        <v>0</v>
      </c>
      <c r="G181" s="59">
        <v>0</v>
      </c>
      <c r="H181" s="60">
        <f t="shared" si="13"/>
        <v>0</v>
      </c>
    </row>
    <row r="182" spans="1:8" ht="30" x14ac:dyDescent="0.25">
      <c r="A182" s="120" t="s">
        <v>240</v>
      </c>
      <c r="B182" s="120"/>
      <c r="C182" s="120"/>
      <c r="D182" s="58" t="s">
        <v>257</v>
      </c>
      <c r="E182" s="59">
        <v>0</v>
      </c>
      <c r="F182" s="59">
        <v>0</v>
      </c>
      <c r="G182" s="59">
        <v>0</v>
      </c>
      <c r="H182" s="60">
        <f t="shared" si="13"/>
        <v>0</v>
      </c>
    </row>
    <row r="183" spans="1:8" x14ac:dyDescent="0.25">
      <c r="A183" s="121" t="s">
        <v>138</v>
      </c>
      <c r="B183" s="121"/>
      <c r="C183" s="121"/>
      <c r="D183" s="53" t="s">
        <v>198</v>
      </c>
      <c r="E183" s="54">
        <v>0</v>
      </c>
      <c r="F183" s="54">
        <v>0</v>
      </c>
      <c r="G183" s="54">
        <v>0</v>
      </c>
      <c r="H183" s="43">
        <f t="shared" si="13"/>
        <v>0</v>
      </c>
    </row>
    <row r="184" spans="1:8" ht="30" x14ac:dyDescent="0.25">
      <c r="A184" s="121" t="s">
        <v>140</v>
      </c>
      <c r="B184" s="121"/>
      <c r="C184" s="121"/>
      <c r="D184" s="53" t="s">
        <v>199</v>
      </c>
      <c r="E184" s="54">
        <v>0</v>
      </c>
      <c r="F184" s="54">
        <v>0</v>
      </c>
      <c r="G184" s="54">
        <v>0</v>
      </c>
      <c r="H184" s="43">
        <f t="shared" si="13"/>
        <v>0</v>
      </c>
    </row>
    <row r="185" spans="1:8" x14ac:dyDescent="0.25">
      <c r="A185" s="73"/>
      <c r="B185" s="73"/>
      <c r="C185" s="73"/>
      <c r="D185" s="74"/>
      <c r="E185" s="75"/>
      <c r="F185" s="75"/>
      <c r="G185" s="75"/>
      <c r="H185" s="76"/>
    </row>
    <row r="186" spans="1:8" ht="25.5" x14ac:dyDescent="0.25">
      <c r="B186" s="67" t="s">
        <v>272</v>
      </c>
      <c r="F186" t="s">
        <v>259</v>
      </c>
    </row>
    <row r="188" spans="1:8" x14ac:dyDescent="0.25">
      <c r="F188" s="68"/>
    </row>
    <row r="189" spans="1:8" x14ac:dyDescent="0.25">
      <c r="F189" t="s">
        <v>261</v>
      </c>
    </row>
  </sheetData>
  <mergeCells count="171">
    <mergeCell ref="A140:C140"/>
    <mergeCell ref="A153:C153"/>
    <mergeCell ref="A154:C154"/>
    <mergeCell ref="A155:C155"/>
    <mergeCell ref="A156:C156"/>
    <mergeCell ref="A157:C157"/>
    <mergeCell ref="A144:C144"/>
    <mergeCell ref="A145:C145"/>
    <mergeCell ref="A146:C146"/>
    <mergeCell ref="A148:C148"/>
    <mergeCell ref="A150:C150"/>
    <mergeCell ref="A151:C151"/>
    <mergeCell ref="A15:D15"/>
    <mergeCell ref="A16:D16"/>
    <mergeCell ref="A7:H7"/>
    <mergeCell ref="A11:H11"/>
    <mergeCell ref="A29:C29"/>
    <mergeCell ref="A18:C18"/>
    <mergeCell ref="A19:C19"/>
    <mergeCell ref="A20:C20"/>
    <mergeCell ref="A152:C152"/>
    <mergeCell ref="A137:C137"/>
    <mergeCell ref="A138:C138"/>
    <mergeCell ref="A139:C139"/>
    <mergeCell ref="A141:C141"/>
    <mergeCell ref="A142:C142"/>
    <mergeCell ref="A143:C143"/>
    <mergeCell ref="A147:C147"/>
    <mergeCell ref="A149:C149"/>
    <mergeCell ref="A131:C131"/>
    <mergeCell ref="A132:C132"/>
    <mergeCell ref="A133:C133"/>
    <mergeCell ref="A134:C134"/>
    <mergeCell ref="A135:C135"/>
    <mergeCell ref="A136:C136"/>
    <mergeCell ref="A125:C125"/>
    <mergeCell ref="A183:C183"/>
    <mergeCell ref="A168:C168"/>
    <mergeCell ref="A169:C169"/>
    <mergeCell ref="A170:C170"/>
    <mergeCell ref="A158:C158"/>
    <mergeCell ref="A160:C160"/>
    <mergeCell ref="A161:C161"/>
    <mergeCell ref="A162:C162"/>
    <mergeCell ref="A163:C163"/>
    <mergeCell ref="A164:C164"/>
    <mergeCell ref="A159:C159"/>
    <mergeCell ref="A184:C184"/>
    <mergeCell ref="A21:C21"/>
    <mergeCell ref="A22:C22"/>
    <mergeCell ref="A23:C23"/>
    <mergeCell ref="A24:C24"/>
    <mergeCell ref="A25:C25"/>
    <mergeCell ref="A26:C26"/>
    <mergeCell ref="A27:C27"/>
    <mergeCell ref="A28:C28"/>
    <mergeCell ref="A177:C177"/>
    <mergeCell ref="A178:C178"/>
    <mergeCell ref="A179:C179"/>
    <mergeCell ref="A180:C180"/>
    <mergeCell ref="A181:C181"/>
    <mergeCell ref="A182:C182"/>
    <mergeCell ref="A171:C171"/>
    <mergeCell ref="A172:C172"/>
    <mergeCell ref="A173:C173"/>
    <mergeCell ref="A174:C174"/>
    <mergeCell ref="A175:C175"/>
    <mergeCell ref="A176:C176"/>
    <mergeCell ref="A165:C165"/>
    <mergeCell ref="A166:C166"/>
    <mergeCell ref="A167:C167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07:C107"/>
    <mergeCell ref="A108:C108"/>
    <mergeCell ref="A109:C109"/>
    <mergeCell ref="A110:C110"/>
    <mergeCell ref="A117:C117"/>
    <mergeCell ref="A118:C118"/>
    <mergeCell ref="A111:C111"/>
    <mergeCell ref="A112:C112"/>
    <mergeCell ref="A113:C113"/>
    <mergeCell ref="A114:C114"/>
    <mergeCell ref="A115:C115"/>
    <mergeCell ref="A116:C116"/>
    <mergeCell ref="A99:C99"/>
    <mergeCell ref="A100:C100"/>
    <mergeCell ref="A101:C101"/>
    <mergeCell ref="A103:C103"/>
    <mergeCell ref="A105:C105"/>
    <mergeCell ref="A106:C106"/>
    <mergeCell ref="A94:C94"/>
    <mergeCell ref="A96:C96"/>
    <mergeCell ref="A97:C97"/>
    <mergeCell ref="A98:C98"/>
    <mergeCell ref="A95:C95"/>
    <mergeCell ref="A102:C102"/>
    <mergeCell ref="A104:C104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C73"/>
    <mergeCell ref="A74:C74"/>
    <mergeCell ref="A87:C87"/>
    <mergeCell ref="A88:C88"/>
    <mergeCell ref="A89:C89"/>
    <mergeCell ref="A90:C90"/>
    <mergeCell ref="A92:C92"/>
    <mergeCell ref="A93:C93"/>
    <mergeCell ref="A81:C81"/>
    <mergeCell ref="A82:C82"/>
    <mergeCell ref="A83:C83"/>
    <mergeCell ref="A84:C84"/>
    <mergeCell ref="A85:C85"/>
    <mergeCell ref="A86:C86"/>
    <mergeCell ref="A91:C91"/>
    <mergeCell ref="A65:C65"/>
    <mergeCell ref="A66:C66"/>
    <mergeCell ref="A67:C67"/>
    <mergeCell ref="A68:C68"/>
    <mergeCell ref="A56:C56"/>
    <mergeCell ref="A57:C57"/>
    <mergeCell ref="A58:C58"/>
    <mergeCell ref="A59:C59"/>
    <mergeCell ref="A60:C60"/>
    <mergeCell ref="A61:C61"/>
    <mergeCell ref="A53:C53"/>
    <mergeCell ref="A54:C54"/>
    <mergeCell ref="A55:C55"/>
    <mergeCell ref="A47:C47"/>
    <mergeCell ref="A48:C48"/>
    <mergeCell ref="A49:C49"/>
    <mergeCell ref="A62:C62"/>
    <mergeCell ref="A63:C63"/>
    <mergeCell ref="A64:C64"/>
    <mergeCell ref="A31:C31"/>
    <mergeCell ref="A30:C30"/>
    <mergeCell ref="A33:C33"/>
    <mergeCell ref="A34:C34"/>
    <mergeCell ref="A35:C35"/>
    <mergeCell ref="A36:C36"/>
    <mergeCell ref="A50:C50"/>
    <mergeCell ref="A51:C51"/>
    <mergeCell ref="A52:C52"/>
    <mergeCell ref="A37:C37"/>
    <mergeCell ref="A44:C44"/>
    <mergeCell ref="A45:C45"/>
    <mergeCell ref="A46:C46"/>
    <mergeCell ref="A32:C32"/>
    <mergeCell ref="A38:C38"/>
    <mergeCell ref="A39:C39"/>
    <mergeCell ref="A40:C40"/>
    <mergeCell ref="A41:C41"/>
    <mergeCell ref="A42:C42"/>
    <mergeCell ref="A43:C43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prema izvoru</vt:lpstr>
      <vt:lpstr>Rashodi prema funkcijskoj k </vt:lpstr>
      <vt:lpstr>Račun financiranja </vt:lpstr>
      <vt:lpstr>Račun fin prema izvorima f</vt:lpstr>
      <vt:lpstr>Programska klasifikacija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Viktorija Markulin Ferko</cp:lastModifiedBy>
  <cp:lastPrinted>2025-07-14T08:07:20Z</cp:lastPrinted>
  <dcterms:created xsi:type="dcterms:W3CDTF">2022-08-12T12:51:27Z</dcterms:created>
  <dcterms:modified xsi:type="dcterms:W3CDTF">2025-09-04T07:18:18Z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