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Viktorija\Desktop\Glazbena škola Vatroslava Lisinskog\Financijski izvještaji i planovi\2024\Rebalans fin plana 2024. II\"/>
    </mc:Choice>
  </mc:AlternateContent>
  <xr:revisionPtr revIDLastSave="0" documentId="13_ncr:1_{99D5A80B-F971-4B9A-A677-050D2FD74C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definedNames>
    <definedName name="_xlnm._FilterDatabase" localSheetId="6" hidden="1">'POSEBNI DIO'!$A$10:$C$83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0" l="1"/>
  <c r="B15" i="8"/>
  <c r="C16" i="3"/>
  <c r="I19" i="10"/>
  <c r="G19" i="10" s="1"/>
  <c r="H19" i="10" s="1"/>
  <c r="H26" i="10"/>
  <c r="H25" i="10"/>
  <c r="H24" i="10"/>
  <c r="H17" i="10"/>
  <c r="H15" i="10"/>
  <c r="H14" i="10"/>
  <c r="H13" i="10"/>
  <c r="G32" i="10"/>
  <c r="H32" i="10" s="1"/>
  <c r="G26" i="10"/>
  <c r="G25" i="10"/>
  <c r="G24" i="10"/>
  <c r="G18" i="10"/>
  <c r="H18" i="10" s="1"/>
  <c r="G17" i="10"/>
  <c r="G16" i="10"/>
  <c r="H16" i="10" s="1"/>
  <c r="G15" i="10"/>
  <c r="G14" i="10"/>
  <c r="G13" i="10"/>
  <c r="F22" i="7"/>
  <c r="F21" i="7"/>
  <c r="F20" i="7"/>
  <c r="F19" i="7" s="1"/>
  <c r="F18" i="7"/>
  <c r="F17" i="7" s="1"/>
  <c r="F16" i="7"/>
  <c r="F15" i="7"/>
  <c r="F14" i="7" s="1"/>
  <c r="C22" i="7"/>
  <c r="E22" i="7" s="1"/>
  <c r="C20" i="7"/>
  <c r="C19" i="7" s="1"/>
  <c r="C18" i="7"/>
  <c r="C17" i="7" s="1"/>
  <c r="C16" i="7"/>
  <c r="C15" i="7"/>
  <c r="C14" i="7" s="1"/>
  <c r="C13" i="7" l="1"/>
  <c r="C12" i="7" s="1"/>
  <c r="C11" i="7" s="1"/>
  <c r="C21" i="7"/>
  <c r="E21" i="7" s="1"/>
  <c r="F13" i="7"/>
  <c r="F12" i="7" s="1"/>
  <c r="F11" i="7" s="1"/>
  <c r="E72" i="7"/>
  <c r="E71" i="7"/>
  <c r="E70" i="7"/>
  <c r="E65" i="7"/>
  <c r="E49" i="7"/>
  <c r="E48" i="7"/>
  <c r="E47" i="7"/>
  <c r="D83" i="7"/>
  <c r="E83" i="7" s="1"/>
  <c r="D82" i="7"/>
  <c r="E82" i="7" s="1"/>
  <c r="D81" i="7"/>
  <c r="E81" i="7" s="1"/>
  <c r="D80" i="7"/>
  <c r="E80" i="7" s="1"/>
  <c r="D79" i="7"/>
  <c r="E79" i="7" s="1"/>
  <c r="D78" i="7"/>
  <c r="E78" i="7" s="1"/>
  <c r="D77" i="7"/>
  <c r="E77" i="7" s="1"/>
  <c r="D76" i="7"/>
  <c r="E76" i="7" s="1"/>
  <c r="D75" i="7"/>
  <c r="E75" i="7" s="1"/>
  <c r="D74" i="7"/>
  <c r="E74" i="7" s="1"/>
  <c r="D73" i="7"/>
  <c r="E73" i="7" s="1"/>
  <c r="D72" i="7"/>
  <c r="D71" i="7"/>
  <c r="D70" i="7"/>
  <c r="D22" i="7" s="1"/>
  <c r="D21" i="7" s="1"/>
  <c r="D69" i="7"/>
  <c r="E69" i="7" s="1"/>
  <c r="D68" i="7"/>
  <c r="E68" i="7" s="1"/>
  <c r="D67" i="7"/>
  <c r="E67" i="7" s="1"/>
  <c r="D66" i="7"/>
  <c r="E66" i="7" s="1"/>
  <c r="D65" i="7"/>
  <c r="D64" i="7"/>
  <c r="E64" i="7" s="1"/>
  <c r="D63" i="7"/>
  <c r="E63" i="7" s="1"/>
  <c r="D62" i="7"/>
  <c r="E62" i="7" s="1"/>
  <c r="D61" i="7"/>
  <c r="E61" i="7" s="1"/>
  <c r="D60" i="7"/>
  <c r="E60" i="7" s="1"/>
  <c r="D59" i="7"/>
  <c r="E59" i="7" s="1"/>
  <c r="D58" i="7"/>
  <c r="E58" i="7" s="1"/>
  <c r="D57" i="7"/>
  <c r="E57" i="7" s="1"/>
  <c r="D56" i="7"/>
  <c r="E56" i="7" s="1"/>
  <c r="D55" i="7"/>
  <c r="E55" i="7" s="1"/>
  <c r="D54" i="7"/>
  <c r="E54" i="7" s="1"/>
  <c r="D53" i="7"/>
  <c r="E53" i="7" s="1"/>
  <c r="D52" i="7"/>
  <c r="E52" i="7" s="1"/>
  <c r="D51" i="7"/>
  <c r="E51" i="7" s="1"/>
  <c r="D50" i="7"/>
  <c r="E50" i="7" s="1"/>
  <c r="D49" i="7"/>
  <c r="D48" i="7"/>
  <c r="D47" i="7"/>
  <c r="D46" i="7"/>
  <c r="E46" i="7" s="1"/>
  <c r="D45" i="7"/>
  <c r="E45" i="7" s="1"/>
  <c r="D44" i="7"/>
  <c r="E44" i="7" s="1"/>
  <c r="D43" i="7"/>
  <c r="E43" i="7" s="1"/>
  <c r="D42" i="7"/>
  <c r="E42" i="7" s="1"/>
  <c r="D41" i="7"/>
  <c r="E41" i="7" s="1"/>
  <c r="D40" i="7"/>
  <c r="E40" i="7" s="1"/>
  <c r="D39" i="7"/>
  <c r="E39" i="7" s="1"/>
  <c r="D38" i="7"/>
  <c r="E38" i="7" s="1"/>
  <c r="D37" i="7"/>
  <c r="D36" i="7"/>
  <c r="E36" i="7" s="1"/>
  <c r="D35" i="7"/>
  <c r="E35" i="7" s="1"/>
  <c r="D34" i="7"/>
  <c r="E34" i="7" s="1"/>
  <c r="D33" i="7"/>
  <c r="E33" i="7" s="1"/>
  <c r="D32" i="7"/>
  <c r="D31" i="7"/>
  <c r="E31" i="7" s="1"/>
  <c r="D30" i="7"/>
  <c r="E30" i="7" s="1"/>
  <c r="D29" i="7"/>
  <c r="E29" i="7" s="1"/>
  <c r="D28" i="7"/>
  <c r="D27" i="7"/>
  <c r="E27" i="7" s="1"/>
  <c r="D26" i="7"/>
  <c r="E26" i="7" s="1"/>
  <c r="D25" i="7"/>
  <c r="D24" i="7"/>
  <c r="E24" i="7" s="1"/>
  <c r="D23" i="7"/>
  <c r="E23" i="7" s="1"/>
  <c r="E15" i="8"/>
  <c r="F16" i="3"/>
  <c r="D24" i="3"/>
  <c r="E24" i="3" s="1"/>
  <c r="D25" i="3"/>
  <c r="E25" i="3" s="1"/>
  <c r="D37" i="8"/>
  <c r="D36" i="8"/>
  <c r="D35" i="8"/>
  <c r="D34" i="8"/>
  <c r="D33" i="8"/>
  <c r="D31" i="8"/>
  <c r="D26" i="8"/>
  <c r="D25" i="8"/>
  <c r="D24" i="8"/>
  <c r="D20" i="8"/>
  <c r="D19" i="8"/>
  <c r="C37" i="8"/>
  <c r="C36" i="8"/>
  <c r="C35" i="8"/>
  <c r="C34" i="8"/>
  <c r="C33" i="8"/>
  <c r="C32" i="8"/>
  <c r="D32" i="8" s="1"/>
  <c r="C31" i="8"/>
  <c r="C30" i="8"/>
  <c r="D30" i="8" s="1"/>
  <c r="C29" i="8"/>
  <c r="D29" i="8" s="1"/>
  <c r="C28" i="8"/>
  <c r="D28" i="8" s="1"/>
  <c r="C26" i="8"/>
  <c r="C25" i="8"/>
  <c r="C24" i="8"/>
  <c r="C23" i="8"/>
  <c r="D23" i="8" s="1"/>
  <c r="C22" i="8"/>
  <c r="D22" i="8" s="1"/>
  <c r="C21" i="8"/>
  <c r="D21" i="8" s="1"/>
  <c r="C20" i="8"/>
  <c r="C19" i="8"/>
  <c r="C18" i="8"/>
  <c r="D18" i="8" s="1"/>
  <c r="C17" i="8"/>
  <c r="D17" i="8" s="1"/>
  <c r="C16" i="8"/>
  <c r="D16" i="8" s="1"/>
  <c r="C15" i="8"/>
  <c r="D15" i="8" s="1"/>
  <c r="C16" i="5"/>
  <c r="D16" i="5" s="1"/>
  <c r="C17" i="5"/>
  <c r="D17" i="5" s="1"/>
  <c r="C15" i="5"/>
  <c r="D15" i="5" s="1"/>
  <c r="E39" i="3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D40" i="3"/>
  <c r="E40" i="3" s="1"/>
  <c r="D31" i="3"/>
  <c r="E31" i="3" s="1"/>
  <c r="E19" i="3"/>
  <c r="E21" i="3"/>
  <c r="E23" i="3"/>
  <c r="D17" i="3"/>
  <c r="E17" i="3" s="1"/>
  <c r="D18" i="3"/>
  <c r="E18" i="3" s="1"/>
  <c r="D19" i="3"/>
  <c r="D20" i="3"/>
  <c r="E20" i="3" s="1"/>
  <c r="D21" i="3"/>
  <c r="D22" i="3"/>
  <c r="E22" i="3" s="1"/>
  <c r="D23" i="3"/>
  <c r="D16" i="3"/>
  <c r="E16" i="3" s="1"/>
  <c r="E37" i="7" l="1"/>
  <c r="D20" i="7"/>
  <c r="E32" i="7"/>
  <c r="D18" i="7"/>
  <c r="E28" i="7"/>
  <c r="D16" i="7"/>
  <c r="E16" i="7" s="1"/>
  <c r="E25" i="7"/>
  <c r="D15" i="7"/>
  <c r="F26" i="10"/>
  <c r="E20" i="7" l="1"/>
  <c r="D19" i="7"/>
  <c r="E19" i="7" s="1"/>
  <c r="D17" i="7"/>
  <c r="E17" i="7" s="1"/>
  <c r="E18" i="7"/>
  <c r="E15" i="7"/>
  <c r="D14" i="7"/>
  <c r="F27" i="10"/>
  <c r="F33" i="10" l="1"/>
  <c r="G27" i="10"/>
  <c r="H27" i="10" s="1"/>
  <c r="E14" i="7"/>
  <c r="D13" i="7"/>
  <c r="F34" i="10" l="1"/>
  <c r="G33" i="10"/>
  <c r="H33" i="10"/>
  <c r="D12" i="7"/>
  <c r="E13" i="7"/>
  <c r="G34" i="10" l="1"/>
  <c r="H34" i="10"/>
  <c r="D11" i="7"/>
  <c r="E11" i="7" s="1"/>
  <c r="E12" i="7"/>
</calcChain>
</file>

<file path=xl/sharedStrings.xml><?xml version="1.0" encoding="utf-8"?>
<sst xmlns="http://schemas.openxmlformats.org/spreadsheetml/2006/main" count="368" uniqueCount="148">
  <si>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</si>
  <si>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</si>
  <si>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</si>
  <si>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</si>
  <si>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</si>
  <si>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</si>
  <si>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</si>
  <si>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</si>
  <si>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</si>
  <si>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</si>
  <si>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</si>
  <si>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</si>
  <si>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</si>
  <si>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</si>
  <si>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</si>
  <si>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</si>
  <si>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</si>
  <si>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</si>
  <si>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</si>
  <si>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</si>
  <si>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</si>
  <si>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</si>
  <si>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</si>
  <si>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</si>
  <si>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</si>
  <si>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</si>
  <si>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</si>
  <si>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</si>
  <si>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</si>
  <si>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</si>
  <si>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</si>
  <si>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</si>
  <si>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</si>
  <si>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</si>
  <si>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</si>
  <si>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</si>
  <si>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</si>
  <si>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</si>
  <si>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PRIHODI POSLOVANJA PREMA EKONOMSKOJ KLASIFIKACIJI</t>
  </si>
  <si>
    <t>RASHODI POSLOVANJA PREMA EKONOMSKOJ KLASIFIKACIJI</t>
  </si>
  <si>
    <t>PRIHODI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</si>
  <si>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</si>
  <si>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</si>
  <si>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</si>
  <si>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</si>
  <si>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</si>
  <si>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</si>
  <si>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</si>
  <si>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</si>
  <si>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</si>
  <si>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</si>
  <si>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</si>
  <si>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</si>
  <si>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</si>
  <si>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</si>
  <si>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</si>
  <si>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</si>
  <si>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</si>
  <si>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 xml:space="preserve">Glazbena škola Vatroslava Lisinskog </t>
  </si>
  <si>
    <t>Gundulićeva 4</t>
  </si>
  <si>
    <t>10000 Zagreb</t>
  </si>
  <si>
    <t>OIB:79669409638</t>
  </si>
  <si>
    <t>Razred/Skupina</t>
  </si>
  <si>
    <t xml:space="preserve"> 6</t>
  </si>
  <si>
    <t xml:space="preserve"> 63</t>
  </si>
  <si>
    <t xml:space="preserve"> 64</t>
  </si>
  <si>
    <t>Prihodi od imovine</t>
  </si>
  <si>
    <t xml:space="preserve"> 65</t>
  </si>
  <si>
    <t>Prihodi od upravnih i administrativnih pristojbi, pristojbi po posebnim propisima i naknada</t>
  </si>
  <si>
    <t xml:space="preserve"> 66</t>
  </si>
  <si>
    <t>Prihodi od prodaje proizvoda i robe te pruženih usluga, prihodi od donacija i povrati po protestira</t>
  </si>
  <si>
    <t xml:space="preserve"> 67</t>
  </si>
  <si>
    <t xml:space="preserve"> 68</t>
  </si>
  <si>
    <t>Kazne, upravne mjere i ostali prihodi</t>
  </si>
  <si>
    <t xml:space="preserve"> 3</t>
  </si>
  <si>
    <t xml:space="preserve"> 31</t>
  </si>
  <si>
    <t xml:space="preserve"> 32</t>
  </si>
  <si>
    <t xml:space="preserve"> 34</t>
  </si>
  <si>
    <t>Financijski rashodi</t>
  </si>
  <si>
    <t xml:space="preserve"> 37</t>
  </si>
  <si>
    <t>Naknade građanima i kućanstvima na temelju osiguranja i druge naknade</t>
  </si>
  <si>
    <t xml:space="preserve"> 38</t>
  </si>
  <si>
    <t>Ostali rashodi</t>
  </si>
  <si>
    <t xml:space="preserve"> 4</t>
  </si>
  <si>
    <t xml:space="preserve"> 41</t>
  </si>
  <si>
    <t xml:space="preserve"> 42</t>
  </si>
  <si>
    <t>SVEUKUPNO RASHODI</t>
  </si>
  <si>
    <t xml:space="preserve"> 09 Obrazovanje</t>
  </si>
  <si>
    <t>092 Srednjoškolsko  obrazovanje</t>
  </si>
  <si>
    <t>SVEUKUPNO PRIHODI</t>
  </si>
  <si>
    <t>Izvor 1.OPĆI PRIHODI I PRIMICI</t>
  </si>
  <si>
    <t>Izvor 1.1.OPĆI PRIHODI I PRIMICI</t>
  </si>
  <si>
    <t>Izvor 1.2.OPĆI PRIHODI I PRIMICI-DECENTRALIZIRANA SREDSTVA</t>
  </si>
  <si>
    <t>Izvor 3.VLASTITI PRIHODI</t>
  </si>
  <si>
    <t>Izvor 3.1.VLASTITI PRIHODI</t>
  </si>
  <si>
    <t>Izvor 4.PRIHODI ZA POSEBNE NAMJENE</t>
  </si>
  <si>
    <t>Izvor 4.3.OSTALI PRIHODI ZA POSEBNE NAMJENE</t>
  </si>
  <si>
    <t>Izvor 5.POMOĆI</t>
  </si>
  <si>
    <t>Izvor 5.2.POMOĆI IZ DRUGIH PRORAČUNA</t>
  </si>
  <si>
    <t>Izvor 6.DONACIJE</t>
  </si>
  <si>
    <t>Izvor 6.1.DONACIJE</t>
  </si>
  <si>
    <t>Izvor 1. OPĆI PRIHODI I PRIMICI</t>
  </si>
  <si>
    <t>Program A024109</t>
  </si>
  <si>
    <t>DJELATNOST USTANOVA SREDNJEG ŠKOLSTVA I UČENIČKIH DOMOVA</t>
  </si>
  <si>
    <t>Aktivnost A024109A410901</t>
  </si>
  <si>
    <t>REDOVNA DJELATNOST PRORAČUNSKIH KORISNIKA</t>
  </si>
  <si>
    <t>Izvor 1.1.</t>
  </si>
  <si>
    <t>OPĆI PRIHODI I PRIMICI</t>
  </si>
  <si>
    <t>Izvor 1.2.</t>
  </si>
  <si>
    <t>OPĆI PRIHODI I PRIMICI-DECENTRALIZIRANA SREDSTVA</t>
  </si>
  <si>
    <t>Izvor 4.3.</t>
  </si>
  <si>
    <t>OSTALI PRIHODI ZA POSEBNE NAMJENE</t>
  </si>
  <si>
    <t>Izvor 5.2.</t>
  </si>
  <si>
    <t>POMOĆI IZ DRUGIH PRORAČUNA</t>
  </si>
  <si>
    <t>Aktivnost A024109A410902</t>
  </si>
  <si>
    <t>IZVANNASTAVNE I OSTALE AKTIVNOSTI</t>
  </si>
  <si>
    <t>Aktivnost A024109A410905</t>
  </si>
  <si>
    <t>NABAVA UDŽBENIKA</t>
  </si>
  <si>
    <t>Aktivnost A024109K410901</t>
  </si>
  <si>
    <t>ODRŽAVANJE I OPREMANJE USTANOVA SREDNJEG ŠKOLSTVA I UČENIČKIH DOMOVA</t>
  </si>
  <si>
    <t>Izvor 6.1.</t>
  </si>
  <si>
    <t>DONACIJE</t>
  </si>
  <si>
    <t>Aktivnost A024109T410902</t>
  </si>
  <si>
    <t>SUFINANCIRANJE PROJEKATA PRIJAVLJENIH NA NATJEČAJE EUROPSKIH FONDOVA ILI PARTNERSTVA ZA EU FONDOVE</t>
  </si>
  <si>
    <t>Aktivnost A024109T410905</t>
  </si>
  <si>
    <t>BESPLATNE MENSTRUALNE POTREPŠTINE</t>
  </si>
  <si>
    <t>Promjena iznosa</t>
  </si>
  <si>
    <t>Promjena iznosa %</t>
  </si>
  <si>
    <t>Rebalans 2024.</t>
  </si>
  <si>
    <t>Vlastiti izvori</t>
  </si>
  <si>
    <t>Rezultat poslovanja</t>
  </si>
  <si>
    <t>Razdjel 009</t>
  </si>
  <si>
    <t>GRADSKI URED ZA OBRAZOVANJE, SPORT I MLADE</t>
  </si>
  <si>
    <t>Glava 009       04</t>
  </si>
  <si>
    <t>USTANOVE U SREDNJOŠKOLSKOM OBRAZOVANJU</t>
  </si>
  <si>
    <t>Izvor 1.</t>
  </si>
  <si>
    <t>Izvor 4.</t>
  </si>
  <si>
    <t>PRIHODI ZA POSEBNE NAMJENE</t>
  </si>
  <si>
    <t>Izvor 5.</t>
  </si>
  <si>
    <t>POMOĆI</t>
  </si>
  <si>
    <t>Izvor 6.</t>
  </si>
  <si>
    <t>Proračunski korisnik 009       04        21480</t>
  </si>
  <si>
    <t>GLAZBENA ŠKOLA VATROSLAVA LISINSKOG</t>
  </si>
  <si>
    <t xml:space="preserve">Ravnatelj: </t>
  </si>
  <si>
    <t>Antonio Mrčela, prof.mentor</t>
  </si>
  <si>
    <t>REBALANS II. FINANCIJSKOG PLANA PRORAČUNSKOG KORISNIKA JEDINICE LOKALNE I PODRUČNE (REGIONALNE) SAMOUPRAVE 
ZA 2024. GODINU</t>
  </si>
  <si>
    <t>REBALANS II. FINANCIJSKOG PLANA PRORAČUNSKOG KORISNIKA JEDINICE LOKALNE I PODRUČNE (REGIONALNE) SAMOUPRAVE ZA 2024. GODINU</t>
  </si>
  <si>
    <t>Zagreb, 02.10.2024.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</si>
</sst>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9" fillId="4" borderId="1" xfId="0" quotePrefix="1" applyNumberFormat="1" applyFont="1" applyFill="1" applyBorder="1" applyAlignment="1">
      <alignment horizontal="right"/>
    </xf>
    <xf numFmtId="3" fontId="9" fillId="3" borderId="1" xfId="0" quotePrefix="1" applyNumberFormat="1" applyFont="1" applyFill="1" applyBorder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4" fontId="0" fillId="0" borderId="3" xfId="0" applyNumberFormat="1" applyBorder="1"/>
    <xf numFmtId="0" fontId="15" fillId="0" borderId="3" xfId="0" applyFont="1" applyBorder="1"/>
    <xf numFmtId="0" fontId="16" fillId="0" borderId="4" xfId="0" applyFont="1" applyBorder="1" applyAlignment="1">
      <alignment horizontal="center" vertical="center" wrapText="1"/>
    </xf>
    <xf numFmtId="0" fontId="15" fillId="5" borderId="3" xfId="0" applyFont="1" applyFill="1" applyBorder="1" applyAlignment="1">
      <alignment wrapText="1"/>
    </xf>
    <xf numFmtId="4" fontId="15" fillId="5" borderId="3" xfId="0" applyNumberFormat="1" applyFont="1" applyFill="1" applyBorder="1"/>
    <xf numFmtId="0" fontId="15" fillId="4" borderId="3" xfId="0" applyFont="1" applyFill="1" applyBorder="1" applyAlignment="1">
      <alignment wrapText="1"/>
    </xf>
    <xf numFmtId="4" fontId="15" fillId="4" borderId="3" xfId="0" applyNumberFormat="1" applyFont="1" applyFill="1" applyBorder="1"/>
    <xf numFmtId="0" fontId="15" fillId="6" borderId="3" xfId="0" applyFont="1" applyFill="1" applyBorder="1" applyAlignment="1">
      <alignment wrapText="1"/>
    </xf>
    <xf numFmtId="4" fontId="15" fillId="6" borderId="3" xfId="0" applyNumberFormat="1" applyFont="1" applyFill="1" applyBorder="1"/>
    <xf numFmtId="4" fontId="0" fillId="0" borderId="0" xfId="0" applyNumberFormat="1"/>
    <xf numFmtId="10" fontId="0" fillId="0" borderId="3" xfId="0" applyNumberFormat="1" applyBorder="1"/>
    <xf numFmtId="0" fontId="0" fillId="0" borderId="3" xfId="0" applyBorder="1" applyAlignment="1">
      <alignment horizontal="left"/>
    </xf>
    <xf numFmtId="10" fontId="15" fillId="5" borderId="3" xfId="0" applyNumberFormat="1" applyFont="1" applyFill="1" applyBorder="1"/>
    <xf numFmtId="10" fontId="15" fillId="4" borderId="3" xfId="0" applyNumberFormat="1" applyFont="1" applyFill="1" applyBorder="1"/>
    <xf numFmtId="10" fontId="15" fillId="6" borderId="3" xfId="0" applyNumberFormat="1" applyFont="1" applyFill="1" applyBorder="1"/>
    <xf numFmtId="0" fontId="6" fillId="7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4" fontId="6" fillId="6" borderId="3" xfId="0" applyNumberFormat="1" applyFont="1" applyFill="1" applyBorder="1" applyAlignment="1">
      <alignment horizontal="center" vertical="center" wrapText="1"/>
    </xf>
    <xf numFmtId="4" fontId="6" fillId="7" borderId="3" xfId="0" applyNumberFormat="1" applyFont="1" applyFill="1" applyBorder="1" applyAlignment="1">
      <alignment horizontal="center" vertical="center" wrapText="1"/>
    </xf>
    <xf numFmtId="10" fontId="15" fillId="0" borderId="3" xfId="0" applyNumberFormat="1" applyFont="1" applyBorder="1"/>
    <xf numFmtId="10" fontId="15" fillId="7" borderId="3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4" fontId="15" fillId="3" borderId="3" xfId="0" applyNumberFormat="1" applyFont="1" applyFill="1" applyBorder="1"/>
    <xf numFmtId="4" fontId="15" fillId="0" borderId="3" xfId="0" applyNumberFormat="1" applyFont="1" applyBorder="1"/>
    <xf numFmtId="4" fontId="15" fillId="8" borderId="3" xfId="0" applyNumberFormat="1" applyFont="1" applyFill="1" applyBorder="1"/>
    <xf numFmtId="10" fontId="15" fillId="3" borderId="3" xfId="0" applyNumberFormat="1" applyFont="1" applyFill="1" applyBorder="1"/>
    <xf numFmtId="10" fontId="15" fillId="8" borderId="3" xfId="0" applyNumberFormat="1" applyFont="1" applyFill="1" applyBorder="1"/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topLeftCell="A4" workbookViewId="0">
      <selection activeCell="K44" sqref="K44"/>
    </sheetView>
  </sheetViews>
  <sheetFormatPr defaultRowHeight="15" x14ac:dyDescent="0.25"/>
  <cols>
    <col min="5" max="6" width="25.28515625" customWidth="1"/>
    <col min="7" max="7" width="16.42578125" customWidth="1"/>
    <col min="8" max="8" width="18.85546875" customWidth="1"/>
    <col min="9" max="9" width="23.140625" customWidth="1"/>
  </cols>
  <sheetData>
    <row r="1" spans="1:9" x14ac:dyDescent="0.25">
      <c r="A1" t="s">
        <v>58</v>
      </c>
    </row>
    <row r="2" spans="1:9" x14ac:dyDescent="0.25">
      <c r="A2" t="s">
        <v>59</v>
      </c>
    </row>
    <row r="3" spans="1:9" x14ac:dyDescent="0.25">
      <c r="A3" t="s">
        <v>60</v>
      </c>
    </row>
    <row r="4" spans="1:9" x14ac:dyDescent="0.25">
      <c r="A4" t="s">
        <v>61</v>
      </c>
    </row>
    <row r="6" spans="1:9" ht="54.75" customHeight="1" x14ac:dyDescent="0.25">
      <c r="A6" s="70" t="s">
        <v>145</v>
      </c>
      <c r="B6" s="70"/>
      <c r="C6" s="70"/>
      <c r="D6" s="70"/>
      <c r="E6" s="70"/>
      <c r="F6" s="70"/>
      <c r="G6" s="70"/>
      <c r="H6" s="70"/>
      <c r="I6" s="70"/>
    </row>
    <row r="7" spans="1:9" ht="18" x14ac:dyDescent="0.25">
      <c r="A7" s="4"/>
      <c r="B7" s="4"/>
      <c r="C7" s="4"/>
      <c r="D7" s="4"/>
      <c r="E7" s="4"/>
      <c r="F7" s="4"/>
    </row>
    <row r="8" spans="1:9" ht="15.75" customHeight="1" x14ac:dyDescent="0.25">
      <c r="A8" s="70" t="s">
        <v>17</v>
      </c>
      <c r="B8" s="70"/>
      <c r="C8" s="70"/>
      <c r="D8" s="70"/>
      <c r="E8" s="70"/>
      <c r="F8" s="70"/>
      <c r="G8" s="70"/>
      <c r="H8" s="70"/>
      <c r="I8" s="70"/>
    </row>
    <row r="9" spans="1:9" ht="18" x14ac:dyDescent="0.25">
      <c r="A9" s="4"/>
      <c r="B9" s="4"/>
      <c r="C9" s="4"/>
      <c r="D9" s="4"/>
      <c r="E9" s="4"/>
      <c r="F9" s="4"/>
    </row>
    <row r="10" spans="1:9" ht="15.75" customHeight="1" x14ac:dyDescent="0.25">
      <c r="A10" s="70" t="s">
        <v>23</v>
      </c>
      <c r="B10" s="70"/>
      <c r="C10" s="70"/>
      <c r="D10" s="70"/>
      <c r="E10" s="70"/>
      <c r="F10" s="70"/>
      <c r="G10" s="70"/>
      <c r="H10" s="70"/>
      <c r="I10" s="70"/>
    </row>
    <row r="11" spans="1:9" ht="18" x14ac:dyDescent="0.25">
      <c r="A11" s="1"/>
      <c r="B11" s="2"/>
      <c r="C11" s="2"/>
      <c r="D11" s="2"/>
      <c r="E11" s="5"/>
      <c r="F11" s="6"/>
    </row>
    <row r="12" spans="1:9" x14ac:dyDescent="0.25">
      <c r="A12" s="20"/>
      <c r="B12" s="21"/>
      <c r="C12" s="21"/>
      <c r="D12" s="22"/>
      <c r="E12" s="23"/>
      <c r="F12" s="3" t="s">
        <v>37</v>
      </c>
      <c r="G12" s="3" t="s">
        <v>126</v>
      </c>
      <c r="H12" s="3" t="s">
        <v>127</v>
      </c>
      <c r="I12" s="3" t="s">
        <v>128</v>
      </c>
    </row>
    <row r="13" spans="1:9" x14ac:dyDescent="0.25">
      <c r="A13" s="79" t="s">
        <v>0</v>
      </c>
      <c r="B13" s="69"/>
      <c r="C13" s="69"/>
      <c r="D13" s="69"/>
      <c r="E13" s="82"/>
      <c r="F13" s="63">
        <v>2891600</v>
      </c>
      <c r="G13" s="63">
        <f t="shared" ref="G13:G19" si="0">I13-F13</f>
        <v>0</v>
      </c>
      <c r="H13" s="66">
        <f t="shared" ref="H13:H19" si="1">IF(F13,G13/F13,0)</f>
        <v>0</v>
      </c>
      <c r="I13" s="63">
        <v>2891600</v>
      </c>
    </row>
    <row r="14" spans="1:9" x14ac:dyDescent="0.25">
      <c r="A14" s="83" t="s">
        <v>31</v>
      </c>
      <c r="B14" s="84"/>
      <c r="C14" s="84"/>
      <c r="D14" s="84"/>
      <c r="E14" s="73"/>
      <c r="F14" s="64">
        <v>2891600</v>
      </c>
      <c r="G14" s="64">
        <f t="shared" si="0"/>
        <v>0</v>
      </c>
      <c r="H14" s="60">
        <f t="shared" si="1"/>
        <v>0</v>
      </c>
      <c r="I14" s="64">
        <v>2891600</v>
      </c>
    </row>
    <row r="15" spans="1:9" x14ac:dyDescent="0.25">
      <c r="A15" s="72" t="s">
        <v>32</v>
      </c>
      <c r="B15" s="73"/>
      <c r="C15" s="73"/>
      <c r="D15" s="73"/>
      <c r="E15" s="73"/>
      <c r="F15" s="64">
        <v>0</v>
      </c>
      <c r="G15" s="64">
        <f t="shared" si="0"/>
        <v>0</v>
      </c>
      <c r="H15" s="60">
        <f t="shared" si="1"/>
        <v>0</v>
      </c>
      <c r="I15" s="64">
        <v>0</v>
      </c>
    </row>
    <row r="16" spans="1:9" x14ac:dyDescent="0.25">
      <c r="A16" s="26" t="s">
        <v>1</v>
      </c>
      <c r="B16" s="33"/>
      <c r="C16" s="33"/>
      <c r="D16" s="33"/>
      <c r="E16" s="33"/>
      <c r="F16" s="63">
        <v>2946600</v>
      </c>
      <c r="G16" s="63">
        <f t="shared" si="0"/>
        <v>0</v>
      </c>
      <c r="H16" s="66">
        <f t="shared" si="1"/>
        <v>0</v>
      </c>
      <c r="I16" s="63">
        <v>2946600</v>
      </c>
    </row>
    <row r="17" spans="1:9" x14ac:dyDescent="0.25">
      <c r="A17" s="85" t="s">
        <v>33</v>
      </c>
      <c r="B17" s="84"/>
      <c r="C17" s="84"/>
      <c r="D17" s="84"/>
      <c r="E17" s="84"/>
      <c r="F17" s="64">
        <v>2834900</v>
      </c>
      <c r="G17" s="64">
        <f t="shared" si="0"/>
        <v>16000</v>
      </c>
      <c r="H17" s="60">
        <f t="shared" si="1"/>
        <v>5.6439380577798159E-3</v>
      </c>
      <c r="I17" s="64">
        <v>2850900</v>
      </c>
    </row>
    <row r="18" spans="1:9" x14ac:dyDescent="0.25">
      <c r="A18" s="72" t="s">
        <v>34</v>
      </c>
      <c r="B18" s="73"/>
      <c r="C18" s="73"/>
      <c r="D18" s="73"/>
      <c r="E18" s="73"/>
      <c r="F18" s="64">
        <v>111700</v>
      </c>
      <c r="G18" s="64">
        <f t="shared" si="0"/>
        <v>-16000</v>
      </c>
      <c r="H18" s="60">
        <f t="shared" si="1"/>
        <v>-0.14324082363473589</v>
      </c>
      <c r="I18" s="64">
        <v>95700</v>
      </c>
    </row>
    <row r="19" spans="1:9" x14ac:dyDescent="0.25">
      <c r="A19" s="68" t="s">
        <v>52</v>
      </c>
      <c r="B19" s="69"/>
      <c r="C19" s="69"/>
      <c r="D19" s="69"/>
      <c r="E19" s="69"/>
      <c r="F19" s="63">
        <f>F13-F16</f>
        <v>-55000</v>
      </c>
      <c r="G19" s="63">
        <f t="shared" si="0"/>
        <v>0</v>
      </c>
      <c r="H19" s="66">
        <f t="shared" si="1"/>
        <v>0</v>
      </c>
      <c r="I19" s="63">
        <f>I13-I16</f>
        <v>-55000</v>
      </c>
    </row>
    <row r="20" spans="1:9" ht="18" x14ac:dyDescent="0.25">
      <c r="A20" s="4"/>
      <c r="B20" s="16"/>
      <c r="C20" s="16"/>
      <c r="D20" s="16"/>
      <c r="E20" s="16"/>
      <c r="F20" s="17"/>
    </row>
    <row r="21" spans="1:9" ht="15.75" x14ac:dyDescent="0.25">
      <c r="A21" s="70" t="s">
        <v>24</v>
      </c>
      <c r="B21" s="71"/>
      <c r="C21" s="71"/>
      <c r="D21" s="71"/>
      <c r="E21" s="71"/>
      <c r="F21" s="71"/>
    </row>
    <row r="22" spans="1:9" ht="18" x14ac:dyDescent="0.25">
      <c r="A22" s="4"/>
      <c r="B22" s="16"/>
      <c r="C22" s="16"/>
      <c r="D22" s="16"/>
      <c r="E22" s="16"/>
      <c r="F22" s="17"/>
    </row>
    <row r="23" spans="1:9" x14ac:dyDescent="0.25">
      <c r="A23" s="20"/>
      <c r="B23" s="21"/>
      <c r="C23" s="21"/>
      <c r="D23" s="22"/>
      <c r="E23" s="23"/>
      <c r="F23" s="3" t="s">
        <v>37</v>
      </c>
      <c r="G23" s="3" t="s">
        <v>126</v>
      </c>
      <c r="H23" s="3" t="s">
        <v>127</v>
      </c>
      <c r="I23" s="3" t="s">
        <v>128</v>
      </c>
    </row>
    <row r="24" spans="1:9" x14ac:dyDescent="0.25">
      <c r="A24" s="72" t="s">
        <v>35</v>
      </c>
      <c r="B24" s="73"/>
      <c r="C24" s="73"/>
      <c r="D24" s="73"/>
      <c r="E24" s="73"/>
      <c r="F24" s="25">
        <v>0</v>
      </c>
      <c r="G24" s="64">
        <f>I24-F24</f>
        <v>0</v>
      </c>
      <c r="H24" s="60">
        <f>IF(F24,G24/F24,0)</f>
        <v>0</v>
      </c>
      <c r="I24" s="64">
        <v>0</v>
      </c>
    </row>
    <row r="25" spans="1:9" x14ac:dyDescent="0.25">
      <c r="A25" s="72" t="s">
        <v>36</v>
      </c>
      <c r="B25" s="73"/>
      <c r="C25" s="73"/>
      <c r="D25" s="73"/>
      <c r="E25" s="73"/>
      <c r="F25" s="25">
        <v>0</v>
      </c>
      <c r="G25" s="64">
        <f>I25-F25</f>
        <v>0</v>
      </c>
      <c r="H25" s="60">
        <f>IF(F25,G25/F25,0)</f>
        <v>0</v>
      </c>
      <c r="I25" s="64">
        <v>0</v>
      </c>
    </row>
    <row r="26" spans="1:9" x14ac:dyDescent="0.25">
      <c r="A26" s="68" t="s">
        <v>2</v>
      </c>
      <c r="B26" s="69"/>
      <c r="C26" s="69"/>
      <c r="D26" s="69"/>
      <c r="E26" s="69"/>
      <c r="F26" s="24">
        <f t="shared" ref="F26" si="2">F24-F25</f>
        <v>0</v>
      </c>
      <c r="G26" s="63">
        <f>I26-F26</f>
        <v>0</v>
      </c>
      <c r="H26" s="66">
        <f>IF(F26,G26/F26,0)</f>
        <v>0</v>
      </c>
      <c r="I26" s="63">
        <v>0</v>
      </c>
    </row>
    <row r="27" spans="1:9" x14ac:dyDescent="0.25">
      <c r="A27" s="68" t="s">
        <v>53</v>
      </c>
      <c r="B27" s="69"/>
      <c r="C27" s="69"/>
      <c r="D27" s="69"/>
      <c r="E27" s="69"/>
      <c r="F27" s="24">
        <f t="shared" ref="F27" si="3">F19+F26</f>
        <v>-55000</v>
      </c>
      <c r="G27" s="63">
        <f>I27-F27</f>
        <v>0</v>
      </c>
      <c r="H27" s="66">
        <f>IF(F27,G27/F27,0)</f>
        <v>0</v>
      </c>
      <c r="I27" s="63">
        <v>-55000</v>
      </c>
    </row>
    <row r="28" spans="1:9" ht="18" x14ac:dyDescent="0.25">
      <c r="A28" s="15"/>
      <c r="B28" s="16"/>
      <c r="C28" s="16"/>
      <c r="D28" s="16"/>
      <c r="E28" s="16"/>
      <c r="F28" s="17"/>
    </row>
    <row r="29" spans="1:9" ht="15.75" x14ac:dyDescent="0.25">
      <c r="A29" s="70" t="s">
        <v>54</v>
      </c>
      <c r="B29" s="71"/>
      <c r="C29" s="71"/>
      <c r="D29" s="71"/>
      <c r="E29" s="71"/>
      <c r="F29" s="71"/>
    </row>
    <row r="30" spans="1:9" ht="15.75" x14ac:dyDescent="0.25">
      <c r="A30" s="31"/>
      <c r="B30" s="32"/>
      <c r="C30" s="32"/>
      <c r="D30" s="32"/>
      <c r="E30" s="32"/>
      <c r="F30" s="32"/>
    </row>
    <row r="31" spans="1:9" x14ac:dyDescent="0.25">
      <c r="A31" s="20"/>
      <c r="B31" s="21"/>
      <c r="C31" s="21"/>
      <c r="D31" s="22"/>
      <c r="E31" s="23"/>
      <c r="F31" s="62" t="s">
        <v>37</v>
      </c>
      <c r="G31" s="3" t="s">
        <v>126</v>
      </c>
      <c r="H31" s="3" t="s">
        <v>127</v>
      </c>
      <c r="I31" s="3" t="s">
        <v>128</v>
      </c>
    </row>
    <row r="32" spans="1:9" ht="15" customHeight="1" x14ac:dyDescent="0.25">
      <c r="A32" s="76" t="s">
        <v>55</v>
      </c>
      <c r="B32" s="77"/>
      <c r="C32" s="77"/>
      <c r="D32" s="77"/>
      <c r="E32" s="78"/>
      <c r="F32" s="34">
        <v>55000</v>
      </c>
      <c r="G32" s="65">
        <f>I32-F32</f>
        <v>0</v>
      </c>
      <c r="H32" s="67">
        <f>IF(F32,G32/F32,0)</f>
        <v>0</v>
      </c>
      <c r="I32" s="65">
        <v>55000</v>
      </c>
    </row>
    <row r="33" spans="1:9" ht="15" customHeight="1" x14ac:dyDescent="0.25">
      <c r="A33" s="68" t="s">
        <v>56</v>
      </c>
      <c r="B33" s="69"/>
      <c r="C33" s="69"/>
      <c r="D33" s="69"/>
      <c r="E33" s="69"/>
      <c r="F33" s="35">
        <f t="shared" ref="F33" si="4">F27+F32</f>
        <v>0</v>
      </c>
      <c r="G33" s="63">
        <f>I33-F33</f>
        <v>0</v>
      </c>
      <c r="H33" s="66">
        <f>IF(F33,G33/F33,0)</f>
        <v>0</v>
      </c>
      <c r="I33" s="63">
        <v>0</v>
      </c>
    </row>
    <row r="34" spans="1:9" ht="45" customHeight="1" x14ac:dyDescent="0.25">
      <c r="A34" s="79" t="s">
        <v>57</v>
      </c>
      <c r="B34" s="80"/>
      <c r="C34" s="80"/>
      <c r="D34" s="80"/>
      <c r="E34" s="81"/>
      <c r="F34" s="35">
        <f t="shared" ref="F34" si="5">F19+F26+F32-F33</f>
        <v>0</v>
      </c>
      <c r="G34" s="63">
        <f>I34-F34</f>
        <v>0</v>
      </c>
      <c r="H34" s="66">
        <f>IF(F34,G34/F34,0)</f>
        <v>0</v>
      </c>
      <c r="I34" s="63">
        <v>0</v>
      </c>
    </row>
    <row r="35" spans="1:9" ht="15.75" x14ac:dyDescent="0.25">
      <c r="A35" s="36"/>
      <c r="B35" s="37"/>
      <c r="C35" s="37"/>
      <c r="D35" s="37"/>
      <c r="E35" s="37"/>
      <c r="F35" s="37"/>
    </row>
    <row r="36" spans="1:9" x14ac:dyDescent="0.25">
      <c r="A36" s="74" t="s">
        <v>30</v>
      </c>
      <c r="B36" s="75"/>
      <c r="C36" s="75"/>
      <c r="D36" s="75"/>
      <c r="E36" s="75"/>
      <c r="F36" s="75"/>
    </row>
    <row r="37" spans="1:9" ht="9" customHeight="1" x14ac:dyDescent="0.25"/>
    <row r="39" spans="1:9" x14ac:dyDescent="0.25">
      <c r="A39" t="s">
        <v>147</v>
      </c>
    </row>
    <row r="40" spans="1:9" x14ac:dyDescent="0.25">
      <c r="G40" t="s">
        <v>143</v>
      </c>
    </row>
    <row r="43" spans="1:9" x14ac:dyDescent="0.25">
      <c r="G43" t="s">
        <v>144</v>
      </c>
    </row>
  </sheetData>
  <mergeCells count="19">
    <mergeCell ref="A25:E25"/>
    <mergeCell ref="A13:E13"/>
    <mergeCell ref="A14:E14"/>
    <mergeCell ref="A15:E15"/>
    <mergeCell ref="A17:E17"/>
    <mergeCell ref="A18:E18"/>
    <mergeCell ref="A36:F36"/>
    <mergeCell ref="A26:E26"/>
    <mergeCell ref="A27:E27"/>
    <mergeCell ref="A29:F29"/>
    <mergeCell ref="A32:E32"/>
    <mergeCell ref="A33:E33"/>
    <mergeCell ref="A34:E34"/>
    <mergeCell ref="A19:E19"/>
    <mergeCell ref="A21:F21"/>
    <mergeCell ref="A24:E24"/>
    <mergeCell ref="A6:I6"/>
    <mergeCell ref="A8:I8"/>
    <mergeCell ref="A10:I10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8"/>
  <sheetViews>
    <sheetView topLeftCell="A20" workbookViewId="0">
      <selection activeCell="A43" sqref="A43"/>
    </sheetView>
  </sheetViews>
  <sheetFormatPr defaultRowHeight="15" x14ac:dyDescent="0.25"/>
  <cols>
    <col min="1" max="1" width="11.28515625" customWidth="1"/>
    <col min="2" max="3" width="25.28515625" customWidth="1"/>
    <col min="4" max="4" width="13.140625" customWidth="1"/>
    <col min="5" max="5" width="15.140625" customWidth="1"/>
    <col min="6" max="6" width="14.42578125" customWidth="1"/>
  </cols>
  <sheetData>
    <row r="1" spans="1:6" x14ac:dyDescent="0.25">
      <c r="A1" t="s">
        <v>58</v>
      </c>
    </row>
    <row r="2" spans="1:6" x14ac:dyDescent="0.25">
      <c r="A2" t="s">
        <v>59</v>
      </c>
    </row>
    <row r="3" spans="1:6" x14ac:dyDescent="0.25">
      <c r="A3" t="s">
        <v>60</v>
      </c>
    </row>
    <row r="4" spans="1:6" x14ac:dyDescent="0.25">
      <c r="A4" t="s">
        <v>61</v>
      </c>
    </row>
    <row r="7" spans="1:6" ht="57.75" customHeight="1" x14ac:dyDescent="0.25">
      <c r="A7" s="70" t="s">
        <v>146</v>
      </c>
      <c r="B7" s="70"/>
      <c r="C7" s="70"/>
      <c r="D7" s="70"/>
      <c r="E7" s="70"/>
      <c r="F7" s="70"/>
    </row>
    <row r="8" spans="1:6" ht="18" customHeight="1" x14ac:dyDescent="0.25">
      <c r="A8" s="4"/>
      <c r="B8" s="4"/>
      <c r="C8" s="4"/>
    </row>
    <row r="9" spans="1:6" ht="15.75" customHeight="1" x14ac:dyDescent="0.25">
      <c r="A9" s="70" t="s">
        <v>17</v>
      </c>
      <c r="B9" s="70"/>
      <c r="C9" s="70"/>
      <c r="D9" s="70"/>
      <c r="E9" s="70"/>
      <c r="F9" s="70"/>
    </row>
    <row r="10" spans="1:6" ht="18" x14ac:dyDescent="0.25">
      <c r="A10" s="4"/>
      <c r="B10" s="4"/>
      <c r="C10" s="4"/>
    </row>
    <row r="11" spans="1:6" ht="18" customHeight="1" x14ac:dyDescent="0.25">
      <c r="A11" s="70" t="s">
        <v>4</v>
      </c>
      <c r="B11" s="70"/>
      <c r="C11" s="70"/>
      <c r="D11" s="70"/>
      <c r="E11" s="70"/>
      <c r="F11" s="70"/>
    </row>
    <row r="12" spans="1:6" ht="18" x14ac:dyDescent="0.25">
      <c r="A12" s="4"/>
      <c r="B12" s="4"/>
      <c r="C12" s="4"/>
    </row>
    <row r="13" spans="1:6" ht="15.75" customHeight="1" x14ac:dyDescent="0.25">
      <c r="A13" s="70" t="s">
        <v>38</v>
      </c>
      <c r="B13" s="70"/>
      <c r="C13" s="70"/>
      <c r="D13" s="70"/>
      <c r="E13" s="70"/>
      <c r="F13" s="70"/>
    </row>
    <row r="14" spans="1:6" ht="18" x14ac:dyDescent="0.25">
      <c r="A14" s="4"/>
      <c r="B14" s="4"/>
      <c r="C14" s="4"/>
    </row>
    <row r="15" spans="1:6" ht="38.25" x14ac:dyDescent="0.25">
      <c r="A15" s="14" t="s">
        <v>62</v>
      </c>
      <c r="B15" s="13" t="s">
        <v>3</v>
      </c>
      <c r="C15" s="14" t="s">
        <v>29</v>
      </c>
      <c r="D15" s="14" t="s">
        <v>126</v>
      </c>
      <c r="E15" s="14" t="s">
        <v>127</v>
      </c>
      <c r="F15" s="14" t="s">
        <v>128</v>
      </c>
    </row>
    <row r="16" spans="1:6" x14ac:dyDescent="0.25">
      <c r="A16" s="28"/>
      <c r="B16" s="27" t="s">
        <v>0</v>
      </c>
      <c r="C16" s="41">
        <f>C17+C24</f>
        <v>2946600</v>
      </c>
      <c r="D16" s="41">
        <f>F16-C16</f>
        <v>0</v>
      </c>
      <c r="E16" s="51">
        <f>IF(C16,D16/C16,0)</f>
        <v>0</v>
      </c>
      <c r="F16" s="41">
        <f>F17+F24</f>
        <v>2946600</v>
      </c>
    </row>
    <row r="17" spans="1:6" ht="15.75" customHeight="1" x14ac:dyDescent="0.25">
      <c r="A17" s="38" t="s">
        <v>63</v>
      </c>
      <c r="B17" s="38" t="s">
        <v>7</v>
      </c>
      <c r="C17" s="41">
        <v>2891600</v>
      </c>
      <c r="D17" s="41">
        <f t="shared" ref="D17:D25" si="0">F17-C17</f>
        <v>0</v>
      </c>
      <c r="E17" s="51">
        <f t="shared" ref="E17:E25" si="1">IF(C17,D17/C17,0)</f>
        <v>0</v>
      </c>
      <c r="F17" s="41">
        <v>2891600</v>
      </c>
    </row>
    <row r="18" spans="1:6" ht="45" x14ac:dyDescent="0.25">
      <c r="A18" s="38" t="s">
        <v>64</v>
      </c>
      <c r="B18" s="39" t="s">
        <v>25</v>
      </c>
      <c r="C18" s="41">
        <v>2465700</v>
      </c>
      <c r="D18" s="41">
        <f t="shared" si="0"/>
        <v>0</v>
      </c>
      <c r="E18" s="51">
        <f t="shared" si="1"/>
        <v>0</v>
      </c>
      <c r="F18" s="41">
        <v>2465700</v>
      </c>
    </row>
    <row r="19" spans="1:6" x14ac:dyDescent="0.25">
      <c r="A19" s="38" t="s">
        <v>65</v>
      </c>
      <c r="B19" s="39" t="s">
        <v>66</v>
      </c>
      <c r="C19" s="41">
        <v>0</v>
      </c>
      <c r="D19" s="41">
        <f t="shared" si="0"/>
        <v>0</v>
      </c>
      <c r="E19" s="51">
        <f t="shared" si="1"/>
        <v>0</v>
      </c>
      <c r="F19" s="41">
        <v>0</v>
      </c>
    </row>
    <row r="20" spans="1:6" ht="60" x14ac:dyDescent="0.25">
      <c r="A20" s="38" t="s">
        <v>67</v>
      </c>
      <c r="B20" s="39" t="s">
        <v>68</v>
      </c>
      <c r="C20" s="41">
        <v>160000</v>
      </c>
      <c r="D20" s="41">
        <f t="shared" si="0"/>
        <v>0</v>
      </c>
      <c r="E20" s="51">
        <f t="shared" si="1"/>
        <v>0</v>
      </c>
      <c r="F20" s="41">
        <v>160000</v>
      </c>
    </row>
    <row r="21" spans="1:6" ht="75" x14ac:dyDescent="0.25">
      <c r="A21" s="38" t="s">
        <v>69</v>
      </c>
      <c r="B21" s="39" t="s">
        <v>70</v>
      </c>
      <c r="C21" s="41">
        <v>0</v>
      </c>
      <c r="D21" s="41">
        <f t="shared" si="0"/>
        <v>0</v>
      </c>
      <c r="E21" s="51">
        <f t="shared" si="1"/>
        <v>0</v>
      </c>
      <c r="F21" s="41">
        <v>0</v>
      </c>
    </row>
    <row r="22" spans="1:6" ht="60" x14ac:dyDescent="0.25">
      <c r="A22" s="38" t="s">
        <v>71</v>
      </c>
      <c r="B22" s="39" t="s">
        <v>26</v>
      </c>
      <c r="C22" s="41">
        <v>265900</v>
      </c>
      <c r="D22" s="41">
        <f t="shared" si="0"/>
        <v>0</v>
      </c>
      <c r="E22" s="51">
        <f t="shared" si="1"/>
        <v>0</v>
      </c>
      <c r="F22" s="41">
        <v>265900</v>
      </c>
    </row>
    <row r="23" spans="1:6" ht="30" x14ac:dyDescent="0.25">
      <c r="A23" s="38" t="s">
        <v>72</v>
      </c>
      <c r="B23" s="39" t="s">
        <v>73</v>
      </c>
      <c r="C23" s="41">
        <v>0</v>
      </c>
      <c r="D23" s="41">
        <f t="shared" si="0"/>
        <v>0</v>
      </c>
      <c r="E23" s="51">
        <f t="shared" si="1"/>
        <v>0</v>
      </c>
      <c r="F23" s="41">
        <v>0</v>
      </c>
    </row>
    <row r="24" spans="1:6" x14ac:dyDescent="0.25">
      <c r="A24" s="52">
        <v>9</v>
      </c>
      <c r="B24" s="39" t="s">
        <v>129</v>
      </c>
      <c r="C24" s="41">
        <v>55000</v>
      </c>
      <c r="D24" s="41">
        <f t="shared" si="0"/>
        <v>0</v>
      </c>
      <c r="E24" s="51">
        <f t="shared" si="1"/>
        <v>0</v>
      </c>
      <c r="F24" s="41">
        <v>55000</v>
      </c>
    </row>
    <row r="25" spans="1:6" x14ac:dyDescent="0.25">
      <c r="A25" s="52">
        <v>92</v>
      </c>
      <c r="B25" s="39" t="s">
        <v>130</v>
      </c>
      <c r="C25" s="41">
        <v>55000</v>
      </c>
      <c r="D25" s="41">
        <f t="shared" si="0"/>
        <v>0</v>
      </c>
      <c r="E25" s="51">
        <f t="shared" si="1"/>
        <v>0</v>
      </c>
      <c r="F25" s="41">
        <v>55000</v>
      </c>
    </row>
    <row r="26" spans="1:6" x14ac:dyDescent="0.25">
      <c r="B26" s="40"/>
      <c r="C26" s="50"/>
    </row>
    <row r="28" spans="1:6" ht="15.75" customHeight="1" x14ac:dyDescent="0.25">
      <c r="A28" s="70" t="s">
        <v>39</v>
      </c>
      <c r="B28" s="70"/>
      <c r="C28" s="70"/>
      <c r="D28" s="70"/>
      <c r="E28" s="70"/>
      <c r="F28" s="70"/>
    </row>
    <row r="29" spans="1:6" ht="18" x14ac:dyDescent="0.25">
      <c r="A29" s="4"/>
      <c r="B29" s="4"/>
      <c r="C29" s="4"/>
    </row>
    <row r="30" spans="1:6" ht="25.5" x14ac:dyDescent="0.25">
      <c r="A30" s="14" t="s">
        <v>62</v>
      </c>
      <c r="B30" s="13" t="s">
        <v>8</v>
      </c>
      <c r="C30" s="14" t="s">
        <v>29</v>
      </c>
      <c r="D30" s="14" t="s">
        <v>126</v>
      </c>
      <c r="E30" s="14" t="s">
        <v>127</v>
      </c>
      <c r="F30" s="14" t="s">
        <v>128</v>
      </c>
    </row>
    <row r="31" spans="1:6" x14ac:dyDescent="0.25">
      <c r="A31" s="28"/>
      <c r="B31" s="27" t="s">
        <v>1</v>
      </c>
      <c r="C31" s="41">
        <v>2946600</v>
      </c>
      <c r="D31" s="41">
        <f t="shared" ref="D31:D40" si="2">F31-C31</f>
        <v>0</v>
      </c>
      <c r="E31" s="51">
        <f t="shared" ref="E31:E40" si="3">IF(C31,D31/C31,0)</f>
        <v>0</v>
      </c>
      <c r="F31" s="41">
        <v>2946600</v>
      </c>
    </row>
    <row r="32" spans="1:6" ht="15.75" customHeight="1" x14ac:dyDescent="0.25">
      <c r="A32" s="38" t="s">
        <v>74</v>
      </c>
      <c r="B32" s="38" t="s">
        <v>9</v>
      </c>
      <c r="C32" s="41">
        <v>2834900</v>
      </c>
      <c r="D32" s="41">
        <f t="shared" si="2"/>
        <v>16000</v>
      </c>
      <c r="E32" s="51">
        <f t="shared" si="3"/>
        <v>5.6439380577798159E-3</v>
      </c>
      <c r="F32" s="41">
        <v>2850900</v>
      </c>
    </row>
    <row r="33" spans="1:6" ht="15.75" customHeight="1" x14ac:dyDescent="0.25">
      <c r="A33" s="38" t="s">
        <v>75</v>
      </c>
      <c r="B33" s="38" t="s">
        <v>10</v>
      </c>
      <c r="C33" s="41">
        <v>2441700</v>
      </c>
      <c r="D33" s="41">
        <f t="shared" si="2"/>
        <v>0</v>
      </c>
      <c r="E33" s="51">
        <f t="shared" si="3"/>
        <v>0</v>
      </c>
      <c r="F33" s="41">
        <v>2441700</v>
      </c>
    </row>
    <row r="34" spans="1:6" ht="18" customHeight="1" x14ac:dyDescent="0.25">
      <c r="A34" s="38" t="s">
        <v>76</v>
      </c>
      <c r="B34" s="38" t="s">
        <v>20</v>
      </c>
      <c r="C34" s="41">
        <v>384300</v>
      </c>
      <c r="D34" s="41">
        <f t="shared" si="2"/>
        <v>16000</v>
      </c>
      <c r="E34" s="51">
        <f t="shared" si="3"/>
        <v>4.1634139994795732E-2</v>
      </c>
      <c r="F34" s="41">
        <v>400300</v>
      </c>
    </row>
    <row r="35" spans="1:6" x14ac:dyDescent="0.25">
      <c r="A35" s="38" t="s">
        <v>77</v>
      </c>
      <c r="B35" s="38" t="s">
        <v>78</v>
      </c>
      <c r="C35" s="41">
        <v>5000</v>
      </c>
      <c r="D35" s="41">
        <f t="shared" si="2"/>
        <v>0</v>
      </c>
      <c r="E35" s="51">
        <f t="shared" si="3"/>
        <v>0</v>
      </c>
      <c r="F35" s="41">
        <v>5000</v>
      </c>
    </row>
    <row r="36" spans="1:6" ht="45" x14ac:dyDescent="0.25">
      <c r="A36" s="38" t="s">
        <v>79</v>
      </c>
      <c r="B36" s="39" t="s">
        <v>80</v>
      </c>
      <c r="C36" s="41">
        <v>1700</v>
      </c>
      <c r="D36" s="41">
        <f t="shared" si="2"/>
        <v>0</v>
      </c>
      <c r="E36" s="51">
        <f t="shared" si="3"/>
        <v>0</v>
      </c>
      <c r="F36" s="41">
        <v>1700</v>
      </c>
    </row>
    <row r="37" spans="1:6" x14ac:dyDescent="0.25">
      <c r="A37" s="38" t="s">
        <v>81</v>
      </c>
      <c r="B37" s="38" t="s">
        <v>82</v>
      </c>
      <c r="C37" s="41">
        <v>2200</v>
      </c>
      <c r="D37" s="41">
        <f t="shared" si="2"/>
        <v>0</v>
      </c>
      <c r="E37" s="51">
        <f t="shared" si="3"/>
        <v>0</v>
      </c>
      <c r="F37" s="41">
        <v>2200</v>
      </c>
    </row>
    <row r="38" spans="1:6" ht="30" x14ac:dyDescent="0.25">
      <c r="A38" s="38" t="s">
        <v>83</v>
      </c>
      <c r="B38" s="39" t="s">
        <v>11</v>
      </c>
      <c r="C38" s="41">
        <v>111700</v>
      </c>
      <c r="D38" s="41">
        <f t="shared" si="2"/>
        <v>-16000</v>
      </c>
      <c r="E38" s="51">
        <f t="shared" si="3"/>
        <v>-0.14324082363473589</v>
      </c>
      <c r="F38" s="41">
        <v>95700</v>
      </c>
    </row>
    <row r="39" spans="1:6" ht="45" x14ac:dyDescent="0.25">
      <c r="A39" s="38" t="s">
        <v>84</v>
      </c>
      <c r="B39" s="39" t="s">
        <v>12</v>
      </c>
      <c r="C39" s="41">
        <v>0</v>
      </c>
      <c r="D39" s="41">
        <f t="shared" si="2"/>
        <v>0</v>
      </c>
      <c r="E39" s="51">
        <f t="shared" si="3"/>
        <v>0</v>
      </c>
      <c r="F39" s="41">
        <v>0</v>
      </c>
    </row>
    <row r="40" spans="1:6" ht="45" x14ac:dyDescent="0.25">
      <c r="A40" s="38" t="s">
        <v>85</v>
      </c>
      <c r="B40" s="39" t="s">
        <v>27</v>
      </c>
      <c r="C40" s="41">
        <v>111700</v>
      </c>
      <c r="D40" s="41">
        <f t="shared" si="2"/>
        <v>-16000</v>
      </c>
      <c r="E40" s="51">
        <f t="shared" si="3"/>
        <v>-0.14324082363473589</v>
      </c>
      <c r="F40" s="41">
        <v>95700</v>
      </c>
    </row>
    <row r="41" spans="1:6" x14ac:dyDescent="0.25">
      <c r="B41" s="40"/>
    </row>
    <row r="42" spans="1:6" x14ac:dyDescent="0.25">
      <c r="B42" s="40"/>
    </row>
    <row r="43" spans="1:6" x14ac:dyDescent="0.25">
      <c r="A43" t="s">
        <v>147</v>
      </c>
      <c r="B43" s="40"/>
    </row>
    <row r="45" spans="1:6" x14ac:dyDescent="0.25">
      <c r="D45" t="s">
        <v>143</v>
      </c>
    </row>
    <row r="48" spans="1:6" x14ac:dyDescent="0.25">
      <c r="D48" t="s">
        <v>144</v>
      </c>
    </row>
  </sheetData>
  <mergeCells count="5">
    <mergeCell ref="A7:F7"/>
    <mergeCell ref="A9:F9"/>
    <mergeCell ref="A11:F11"/>
    <mergeCell ref="A13:F13"/>
    <mergeCell ref="A28:F28"/>
  </mergeCells>
  <pageMargins left="0.7" right="0.7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5"/>
  <sheetViews>
    <sheetView topLeftCell="A11" workbookViewId="0">
      <selection activeCell="A40" sqref="A40"/>
    </sheetView>
  </sheetViews>
  <sheetFormatPr defaultRowHeight="15" x14ac:dyDescent="0.25"/>
  <cols>
    <col min="1" max="1" width="31.28515625" customWidth="1"/>
    <col min="2" max="2" width="25.28515625" customWidth="1"/>
    <col min="3" max="3" width="10.140625" customWidth="1"/>
    <col min="4" max="4" width="11" customWidth="1"/>
    <col min="5" max="5" width="11.7109375" bestFit="1" customWidth="1"/>
  </cols>
  <sheetData>
    <row r="1" spans="1:5" x14ac:dyDescent="0.25">
      <c r="A1" t="s">
        <v>58</v>
      </c>
    </row>
    <row r="2" spans="1:5" x14ac:dyDescent="0.25">
      <c r="A2" t="s">
        <v>59</v>
      </c>
    </row>
    <row r="3" spans="1:5" x14ac:dyDescent="0.25">
      <c r="A3" t="s">
        <v>60</v>
      </c>
    </row>
    <row r="4" spans="1:5" x14ac:dyDescent="0.25">
      <c r="A4" t="s">
        <v>61</v>
      </c>
    </row>
    <row r="6" spans="1:5" ht="57" customHeight="1" x14ac:dyDescent="0.25">
      <c r="A6" s="70" t="s">
        <v>146</v>
      </c>
      <c r="B6" s="70"/>
      <c r="C6" s="70"/>
      <c r="D6" s="70"/>
      <c r="E6" s="70"/>
    </row>
    <row r="7" spans="1:5" ht="18" customHeight="1" x14ac:dyDescent="0.25">
      <c r="A7" s="4"/>
      <c r="B7" s="4"/>
    </row>
    <row r="8" spans="1:5" ht="15.75" customHeight="1" x14ac:dyDescent="0.25">
      <c r="A8" s="70" t="s">
        <v>17</v>
      </c>
      <c r="B8" s="70"/>
      <c r="C8" s="70"/>
      <c r="D8" s="70"/>
      <c r="E8" s="70"/>
    </row>
    <row r="9" spans="1:5" ht="18" x14ac:dyDescent="0.25">
      <c r="B9" s="4"/>
    </row>
    <row r="10" spans="1:5" ht="18" customHeight="1" x14ac:dyDescent="0.25">
      <c r="A10" s="70" t="s">
        <v>4</v>
      </c>
      <c r="B10" s="70"/>
      <c r="C10" s="70"/>
      <c r="D10" s="70"/>
      <c r="E10" s="70"/>
    </row>
    <row r="11" spans="1:5" ht="18" x14ac:dyDescent="0.25">
      <c r="A11" s="4"/>
      <c r="B11" s="4"/>
    </row>
    <row r="12" spans="1:5" ht="15.75" customHeight="1" x14ac:dyDescent="0.25">
      <c r="A12" s="70" t="s">
        <v>40</v>
      </c>
      <c r="B12" s="70"/>
      <c r="C12" s="70"/>
      <c r="D12" s="70"/>
      <c r="E12" s="70"/>
    </row>
    <row r="13" spans="1:5" ht="18" x14ac:dyDescent="0.25">
      <c r="A13" s="4"/>
      <c r="B13" s="4"/>
    </row>
    <row r="14" spans="1:5" ht="25.5" x14ac:dyDescent="0.25">
      <c r="A14" s="14" t="s">
        <v>41</v>
      </c>
      <c r="B14" s="14" t="s">
        <v>29</v>
      </c>
      <c r="C14" s="14" t="s">
        <v>126</v>
      </c>
      <c r="D14" s="14" t="s">
        <v>127</v>
      </c>
      <c r="E14" s="14" t="s">
        <v>128</v>
      </c>
    </row>
    <row r="15" spans="1:5" x14ac:dyDescent="0.25">
      <c r="A15" s="38" t="s">
        <v>89</v>
      </c>
      <c r="B15" s="41">
        <f>B16+B19+B21+B23+B25</f>
        <v>2946600</v>
      </c>
      <c r="C15" s="41">
        <f>E15-B15</f>
        <v>0</v>
      </c>
      <c r="D15" s="51">
        <f t="shared" ref="D15:D26" si="0">IF(B15,C15/B15,0)</f>
        <v>0</v>
      </c>
      <c r="E15" s="41">
        <f>E16+E19+E21+E23+E25</f>
        <v>2946600</v>
      </c>
    </row>
    <row r="16" spans="1:5" x14ac:dyDescent="0.25">
      <c r="A16" s="39" t="s">
        <v>90</v>
      </c>
      <c r="B16" s="41">
        <v>265900</v>
      </c>
      <c r="C16" s="41">
        <f t="shared" ref="C16:C26" si="1">E16-B16</f>
        <v>0</v>
      </c>
      <c r="D16" s="51">
        <f t="shared" si="0"/>
        <v>0</v>
      </c>
      <c r="E16" s="41">
        <v>265900</v>
      </c>
    </row>
    <row r="17" spans="1:5" x14ac:dyDescent="0.25">
      <c r="A17" s="39" t="s">
        <v>91</v>
      </c>
      <c r="B17" s="41">
        <v>90600</v>
      </c>
      <c r="C17" s="41">
        <f t="shared" si="1"/>
        <v>0</v>
      </c>
      <c r="D17" s="51">
        <f t="shared" si="0"/>
        <v>0</v>
      </c>
      <c r="E17" s="41">
        <v>90600</v>
      </c>
    </row>
    <row r="18" spans="1:5" ht="30" x14ac:dyDescent="0.25">
      <c r="A18" s="39" t="s">
        <v>92</v>
      </c>
      <c r="B18" s="41">
        <v>175300</v>
      </c>
      <c r="C18" s="41">
        <f t="shared" si="1"/>
        <v>0</v>
      </c>
      <c r="D18" s="51">
        <f t="shared" si="0"/>
        <v>0</v>
      </c>
      <c r="E18" s="41">
        <v>175300</v>
      </c>
    </row>
    <row r="19" spans="1:5" x14ac:dyDescent="0.25">
      <c r="A19" s="39" t="s">
        <v>93</v>
      </c>
      <c r="B19" s="41">
        <v>0</v>
      </c>
      <c r="C19" s="41">
        <f t="shared" si="1"/>
        <v>0</v>
      </c>
      <c r="D19" s="51">
        <f t="shared" si="0"/>
        <v>0</v>
      </c>
      <c r="E19" s="41">
        <v>0</v>
      </c>
    </row>
    <row r="20" spans="1:5" x14ac:dyDescent="0.25">
      <c r="A20" s="39" t="s">
        <v>94</v>
      </c>
      <c r="B20" s="41">
        <v>0</v>
      </c>
      <c r="C20" s="41">
        <f t="shared" si="1"/>
        <v>0</v>
      </c>
      <c r="D20" s="51">
        <f t="shared" si="0"/>
        <v>0</v>
      </c>
      <c r="E20" s="41">
        <v>0</v>
      </c>
    </row>
    <row r="21" spans="1:5" ht="30" x14ac:dyDescent="0.25">
      <c r="A21" s="39" t="s">
        <v>95</v>
      </c>
      <c r="B21" s="41">
        <v>215000</v>
      </c>
      <c r="C21" s="41">
        <f t="shared" si="1"/>
        <v>0</v>
      </c>
      <c r="D21" s="51">
        <f t="shared" si="0"/>
        <v>0</v>
      </c>
      <c r="E21" s="41">
        <v>215000</v>
      </c>
    </row>
    <row r="22" spans="1:5" ht="30" x14ac:dyDescent="0.25">
      <c r="A22" s="39" t="s">
        <v>96</v>
      </c>
      <c r="B22" s="41">
        <v>215000</v>
      </c>
      <c r="C22" s="41">
        <f t="shared" si="1"/>
        <v>0</v>
      </c>
      <c r="D22" s="51">
        <f t="shared" si="0"/>
        <v>0</v>
      </c>
      <c r="E22" s="41">
        <v>215000</v>
      </c>
    </row>
    <row r="23" spans="1:5" x14ac:dyDescent="0.25">
      <c r="A23" s="39" t="s">
        <v>97</v>
      </c>
      <c r="B23" s="41">
        <v>2465700</v>
      </c>
      <c r="C23" s="41">
        <f t="shared" si="1"/>
        <v>0</v>
      </c>
      <c r="D23" s="51">
        <f t="shared" si="0"/>
        <v>0</v>
      </c>
      <c r="E23" s="41">
        <v>2465700</v>
      </c>
    </row>
    <row r="24" spans="1:5" ht="30" x14ac:dyDescent="0.25">
      <c r="A24" s="39" t="s">
        <v>98</v>
      </c>
      <c r="B24" s="41">
        <v>2465700</v>
      </c>
      <c r="C24" s="41">
        <f t="shared" si="1"/>
        <v>0</v>
      </c>
      <c r="D24" s="51">
        <f t="shared" si="0"/>
        <v>0</v>
      </c>
      <c r="E24" s="41">
        <v>2465700</v>
      </c>
    </row>
    <row r="25" spans="1:5" ht="15.75" customHeight="1" x14ac:dyDescent="0.25">
      <c r="A25" s="39" t="s">
        <v>99</v>
      </c>
      <c r="B25" s="41">
        <v>0</v>
      </c>
      <c r="C25" s="41">
        <f t="shared" si="1"/>
        <v>0</v>
      </c>
      <c r="D25" s="51">
        <f t="shared" si="0"/>
        <v>0</v>
      </c>
      <c r="E25" s="41">
        <v>0</v>
      </c>
    </row>
    <row r="26" spans="1:5" x14ac:dyDescent="0.25">
      <c r="A26" s="39" t="s">
        <v>100</v>
      </c>
      <c r="B26" s="41">
        <v>0</v>
      </c>
      <c r="C26" s="41">
        <f t="shared" si="1"/>
        <v>0</v>
      </c>
      <c r="D26" s="51">
        <f t="shared" si="0"/>
        <v>0</v>
      </c>
      <c r="E26" s="41">
        <v>0</v>
      </c>
    </row>
    <row r="27" spans="1:5" ht="25.5" x14ac:dyDescent="0.25">
      <c r="A27" s="14" t="s">
        <v>41</v>
      </c>
      <c r="B27" s="14" t="s">
        <v>29</v>
      </c>
      <c r="C27" s="14" t="s">
        <v>126</v>
      </c>
      <c r="D27" s="14" t="s">
        <v>127</v>
      </c>
      <c r="E27" s="14" t="s">
        <v>128</v>
      </c>
    </row>
    <row r="28" spans="1:5" x14ac:dyDescent="0.25">
      <c r="A28" s="38" t="s">
        <v>86</v>
      </c>
      <c r="B28" s="41">
        <v>2946600</v>
      </c>
      <c r="C28" s="41">
        <f t="shared" ref="C28:C37" si="2">E28-B28</f>
        <v>0</v>
      </c>
      <c r="D28" s="51">
        <f t="shared" ref="D28:D37" si="3">IF(B28,C28/B28,0)</f>
        <v>0</v>
      </c>
      <c r="E28" s="41">
        <v>2946600</v>
      </c>
    </row>
    <row r="29" spans="1:5" ht="15.75" customHeight="1" x14ac:dyDescent="0.25">
      <c r="A29" s="39" t="s">
        <v>101</v>
      </c>
      <c r="B29" s="41">
        <v>265900</v>
      </c>
      <c r="C29" s="41">
        <f t="shared" si="2"/>
        <v>0</v>
      </c>
      <c r="D29" s="51">
        <f t="shared" si="3"/>
        <v>0</v>
      </c>
      <c r="E29" s="41">
        <v>265900</v>
      </c>
    </row>
    <row r="30" spans="1:5" x14ac:dyDescent="0.25">
      <c r="A30" s="39" t="s">
        <v>91</v>
      </c>
      <c r="B30" s="41">
        <v>90600</v>
      </c>
      <c r="C30" s="41">
        <f t="shared" si="2"/>
        <v>0</v>
      </c>
      <c r="D30" s="51">
        <f t="shared" si="3"/>
        <v>0</v>
      </c>
      <c r="E30" s="41">
        <v>90600</v>
      </c>
    </row>
    <row r="31" spans="1:5" ht="30" x14ac:dyDescent="0.25">
      <c r="A31" s="39" t="s">
        <v>92</v>
      </c>
      <c r="B31" s="41">
        <v>175300</v>
      </c>
      <c r="C31" s="41">
        <f t="shared" si="2"/>
        <v>0</v>
      </c>
      <c r="D31" s="51">
        <f t="shared" si="3"/>
        <v>0</v>
      </c>
      <c r="E31" s="41">
        <v>175300</v>
      </c>
    </row>
    <row r="32" spans="1:5" ht="30" x14ac:dyDescent="0.25">
      <c r="A32" s="39" t="s">
        <v>95</v>
      </c>
      <c r="B32" s="41">
        <v>215000</v>
      </c>
      <c r="C32" s="41">
        <f t="shared" si="2"/>
        <v>0</v>
      </c>
      <c r="D32" s="51">
        <f t="shared" si="3"/>
        <v>0</v>
      </c>
      <c r="E32" s="41">
        <v>215000</v>
      </c>
    </row>
    <row r="33" spans="1:5" ht="30" x14ac:dyDescent="0.25">
      <c r="A33" s="39" t="s">
        <v>96</v>
      </c>
      <c r="B33" s="41">
        <v>215000</v>
      </c>
      <c r="C33" s="41">
        <f t="shared" si="2"/>
        <v>0</v>
      </c>
      <c r="D33" s="51">
        <f t="shared" si="3"/>
        <v>0</v>
      </c>
      <c r="E33" s="41">
        <v>215000</v>
      </c>
    </row>
    <row r="34" spans="1:5" x14ac:dyDescent="0.25">
      <c r="A34" s="39" t="s">
        <v>97</v>
      </c>
      <c r="B34" s="41">
        <v>2465700</v>
      </c>
      <c r="C34" s="41">
        <f t="shared" si="2"/>
        <v>0</v>
      </c>
      <c r="D34" s="51">
        <f t="shared" si="3"/>
        <v>0</v>
      </c>
      <c r="E34" s="41">
        <v>2465700</v>
      </c>
    </row>
    <row r="35" spans="1:5" ht="30" x14ac:dyDescent="0.25">
      <c r="A35" s="39" t="s">
        <v>98</v>
      </c>
      <c r="B35" s="41">
        <v>2465700</v>
      </c>
      <c r="C35" s="41">
        <f t="shared" si="2"/>
        <v>0</v>
      </c>
      <c r="D35" s="51">
        <f t="shared" si="3"/>
        <v>0</v>
      </c>
      <c r="E35" s="41">
        <v>2465700</v>
      </c>
    </row>
    <row r="36" spans="1:5" x14ac:dyDescent="0.25">
      <c r="A36" s="39" t="s">
        <v>99</v>
      </c>
      <c r="B36" s="41">
        <v>0</v>
      </c>
      <c r="C36" s="41">
        <f t="shared" si="2"/>
        <v>0</v>
      </c>
      <c r="D36" s="51">
        <f t="shared" si="3"/>
        <v>0</v>
      </c>
      <c r="E36" s="41">
        <v>0</v>
      </c>
    </row>
    <row r="37" spans="1:5" x14ac:dyDescent="0.25">
      <c r="A37" s="39" t="s">
        <v>100</v>
      </c>
      <c r="B37" s="41">
        <v>0</v>
      </c>
      <c r="C37" s="41">
        <f t="shared" si="2"/>
        <v>0</v>
      </c>
      <c r="D37" s="51">
        <f t="shared" si="3"/>
        <v>0</v>
      </c>
      <c r="E37" s="41">
        <v>0</v>
      </c>
    </row>
    <row r="40" spans="1:5" x14ac:dyDescent="0.25">
      <c r="A40" t="s">
        <v>147</v>
      </c>
    </row>
    <row r="42" spans="1:5" x14ac:dyDescent="0.25">
      <c r="D42" t="s">
        <v>143</v>
      </c>
    </row>
    <row r="45" spans="1:5" x14ac:dyDescent="0.25">
      <c r="D45" t="s">
        <v>144</v>
      </c>
    </row>
  </sheetData>
  <mergeCells count="4">
    <mergeCell ref="A6:E6"/>
    <mergeCell ref="A8:E8"/>
    <mergeCell ref="A10:E10"/>
    <mergeCell ref="A12:E12"/>
  </mergeCell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6"/>
  <sheetViews>
    <sheetView workbookViewId="0">
      <selection activeCell="A21" sqref="A21"/>
    </sheetView>
  </sheetViews>
  <sheetFormatPr defaultRowHeight="15" x14ac:dyDescent="0.25"/>
  <cols>
    <col min="1" max="1" width="37.7109375" customWidth="1"/>
    <col min="2" max="2" width="25.28515625" customWidth="1"/>
    <col min="3" max="3" width="15.42578125" customWidth="1"/>
    <col min="4" max="4" width="12.5703125" customWidth="1"/>
    <col min="5" max="5" width="11.7109375" customWidth="1"/>
  </cols>
  <sheetData>
    <row r="1" spans="1:5" x14ac:dyDescent="0.25">
      <c r="A1" t="s">
        <v>58</v>
      </c>
    </row>
    <row r="2" spans="1:5" x14ac:dyDescent="0.25">
      <c r="A2" t="s">
        <v>59</v>
      </c>
    </row>
    <row r="3" spans="1:5" x14ac:dyDescent="0.25">
      <c r="A3" t="s">
        <v>60</v>
      </c>
    </row>
    <row r="4" spans="1:5" x14ac:dyDescent="0.25">
      <c r="A4" t="s">
        <v>61</v>
      </c>
    </row>
    <row r="6" spans="1:5" ht="42" customHeight="1" x14ac:dyDescent="0.25">
      <c r="A6" s="70" t="s">
        <v>146</v>
      </c>
      <c r="B6" s="70"/>
      <c r="C6" s="70"/>
      <c r="D6" s="70"/>
      <c r="E6" s="70"/>
    </row>
    <row r="7" spans="1:5" ht="18" customHeight="1" x14ac:dyDescent="0.25">
      <c r="A7" s="4"/>
      <c r="B7" s="4"/>
    </row>
    <row r="8" spans="1:5" ht="15.75" x14ac:dyDescent="0.25">
      <c r="A8" s="70" t="s">
        <v>17</v>
      </c>
      <c r="B8" s="70"/>
      <c r="C8" s="70"/>
      <c r="D8" s="70"/>
      <c r="E8" s="70"/>
    </row>
    <row r="9" spans="1:5" ht="18" x14ac:dyDescent="0.25">
      <c r="A9" s="4"/>
      <c r="B9" s="4"/>
    </row>
    <row r="10" spans="1:5" ht="18" customHeight="1" x14ac:dyDescent="0.25">
      <c r="A10" s="70" t="s">
        <v>4</v>
      </c>
      <c r="B10" s="70"/>
      <c r="C10" s="70"/>
      <c r="D10" s="70"/>
      <c r="E10" s="70"/>
    </row>
    <row r="11" spans="1:5" ht="18" x14ac:dyDescent="0.25">
      <c r="A11" s="4"/>
      <c r="B11" s="4"/>
    </row>
    <row r="12" spans="1:5" ht="15.75" customHeight="1" x14ac:dyDescent="0.25">
      <c r="A12" s="70" t="s">
        <v>13</v>
      </c>
      <c r="B12" s="70"/>
      <c r="C12" s="70"/>
      <c r="D12" s="70"/>
      <c r="E12" s="70"/>
    </row>
    <row r="13" spans="1:5" ht="18" x14ac:dyDescent="0.25">
      <c r="A13" s="4"/>
      <c r="B13" s="4"/>
    </row>
    <row r="14" spans="1:5" ht="25.5" x14ac:dyDescent="0.25">
      <c r="A14" s="14" t="s">
        <v>41</v>
      </c>
      <c r="B14" s="14" t="s">
        <v>29</v>
      </c>
      <c r="C14" s="14" t="s">
        <v>126</v>
      </c>
      <c r="D14" s="14" t="s">
        <v>127</v>
      </c>
      <c r="E14" s="14" t="s">
        <v>128</v>
      </c>
    </row>
    <row r="15" spans="1:5" ht="15.75" customHeight="1" x14ac:dyDescent="0.25">
      <c r="A15" s="42" t="s">
        <v>86</v>
      </c>
      <c r="B15" s="41">
        <v>2946600</v>
      </c>
      <c r="C15" s="41">
        <f>E15-B15</f>
        <v>0</v>
      </c>
      <c r="D15" s="51">
        <f>IF(B15,C15/B15,0)</f>
        <v>0</v>
      </c>
      <c r="E15" s="41">
        <v>2946600</v>
      </c>
    </row>
    <row r="16" spans="1:5" ht="15.75" customHeight="1" x14ac:dyDescent="0.25">
      <c r="A16" s="42" t="s">
        <v>87</v>
      </c>
      <c r="B16" s="41">
        <v>2946600</v>
      </c>
      <c r="C16" s="41">
        <f t="shared" ref="C16:C17" si="0">E16-B16</f>
        <v>0</v>
      </c>
      <c r="D16" s="51">
        <f t="shared" ref="D16:D17" si="1">IF(B16,C16/B16,0)</f>
        <v>0</v>
      </c>
      <c r="E16" s="41">
        <v>2946600</v>
      </c>
    </row>
    <row r="17" spans="1:5" x14ac:dyDescent="0.25">
      <c r="A17" s="42" t="s">
        <v>88</v>
      </c>
      <c r="B17" s="41">
        <v>2946600</v>
      </c>
      <c r="C17" s="41">
        <f t="shared" si="0"/>
        <v>0</v>
      </c>
      <c r="D17" s="51">
        <f t="shared" si="1"/>
        <v>0</v>
      </c>
      <c r="E17" s="41">
        <v>2946600</v>
      </c>
    </row>
    <row r="21" spans="1:5" x14ac:dyDescent="0.25">
      <c r="A21" t="s">
        <v>147</v>
      </c>
    </row>
    <row r="23" spans="1:5" x14ac:dyDescent="0.25">
      <c r="D23" t="s">
        <v>143</v>
      </c>
    </row>
    <row r="26" spans="1:5" x14ac:dyDescent="0.25">
      <c r="D26" t="s">
        <v>144</v>
      </c>
    </row>
  </sheetData>
  <mergeCells count="4">
    <mergeCell ref="A6:E6"/>
    <mergeCell ref="A8:E8"/>
    <mergeCell ref="A10:E10"/>
    <mergeCell ref="A12:E12"/>
  </mergeCell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6"/>
  <sheetViews>
    <sheetView workbookViewId="0">
      <selection activeCell="A22" sqref="A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4" width="25.28515625" customWidth="1"/>
  </cols>
  <sheetData>
    <row r="1" spans="1:7" x14ac:dyDescent="0.25">
      <c r="A1" t="s">
        <v>58</v>
      </c>
    </row>
    <row r="2" spans="1:7" x14ac:dyDescent="0.25">
      <c r="A2" t="s">
        <v>59</v>
      </c>
    </row>
    <row r="3" spans="1:7" x14ac:dyDescent="0.25">
      <c r="A3" t="s">
        <v>60</v>
      </c>
    </row>
    <row r="4" spans="1:7" x14ac:dyDescent="0.25">
      <c r="A4" t="s">
        <v>61</v>
      </c>
    </row>
    <row r="6" spans="1:7" ht="42" customHeight="1" x14ac:dyDescent="0.25">
      <c r="A6" s="70" t="s">
        <v>146</v>
      </c>
      <c r="B6" s="70"/>
      <c r="C6" s="70"/>
      <c r="D6" s="70"/>
      <c r="E6" s="70"/>
      <c r="F6" s="70"/>
      <c r="G6" s="70"/>
    </row>
    <row r="7" spans="1:7" ht="18" customHeight="1" x14ac:dyDescent="0.25">
      <c r="A7" s="4"/>
      <c r="B7" s="4"/>
      <c r="C7" s="4"/>
      <c r="D7" s="4"/>
    </row>
    <row r="8" spans="1:7" ht="15.75" customHeight="1" x14ac:dyDescent="0.25">
      <c r="A8" s="70" t="s">
        <v>17</v>
      </c>
      <c r="B8" s="70"/>
      <c r="C8" s="70"/>
      <c r="D8" s="70"/>
      <c r="E8" s="70"/>
      <c r="F8" s="70"/>
      <c r="G8" s="70"/>
    </row>
    <row r="9" spans="1:7" ht="18" x14ac:dyDescent="0.25">
      <c r="A9" s="4"/>
      <c r="B9" s="4"/>
      <c r="C9" s="4"/>
      <c r="D9" s="4"/>
    </row>
    <row r="10" spans="1:7" ht="15.75" x14ac:dyDescent="0.25">
      <c r="A10" s="70" t="s">
        <v>46</v>
      </c>
      <c r="B10" s="70"/>
      <c r="C10" s="70"/>
      <c r="D10" s="70"/>
      <c r="E10" s="70"/>
      <c r="F10" s="70"/>
      <c r="G10" s="70"/>
    </row>
    <row r="11" spans="1:7" ht="18" x14ac:dyDescent="0.25">
      <c r="A11" s="4"/>
      <c r="B11" s="4"/>
      <c r="C11" s="4"/>
      <c r="D11" s="4"/>
    </row>
    <row r="12" spans="1:7" ht="38.25" x14ac:dyDescent="0.25">
      <c r="A12" s="14" t="s">
        <v>5</v>
      </c>
      <c r="B12" s="13" t="s">
        <v>6</v>
      </c>
      <c r="C12" s="13" t="s">
        <v>28</v>
      </c>
      <c r="D12" s="14" t="s">
        <v>29</v>
      </c>
      <c r="E12" s="14" t="s">
        <v>126</v>
      </c>
      <c r="F12" s="14" t="s">
        <v>127</v>
      </c>
      <c r="G12" s="14" t="s">
        <v>128</v>
      </c>
    </row>
    <row r="13" spans="1:7" x14ac:dyDescent="0.25">
      <c r="A13" s="28"/>
      <c r="B13" s="29"/>
      <c r="C13" s="27" t="s">
        <v>48</v>
      </c>
      <c r="D13" s="43">
        <v>0</v>
      </c>
      <c r="E13" s="43">
        <v>0</v>
      </c>
      <c r="F13" s="43">
        <v>0</v>
      </c>
      <c r="G13" s="43">
        <v>0</v>
      </c>
    </row>
    <row r="14" spans="1:7" ht="25.5" x14ac:dyDescent="0.25">
      <c r="A14" s="8">
        <v>8</v>
      </c>
      <c r="B14" s="8"/>
      <c r="C14" s="8" t="s">
        <v>14</v>
      </c>
      <c r="D14" s="43">
        <v>0</v>
      </c>
      <c r="E14" s="43">
        <v>0</v>
      </c>
      <c r="F14" s="43">
        <v>0</v>
      </c>
      <c r="G14" s="43">
        <v>0</v>
      </c>
    </row>
    <row r="15" spans="1:7" x14ac:dyDescent="0.25">
      <c r="A15" s="8"/>
      <c r="B15" s="11">
        <v>84</v>
      </c>
      <c r="C15" s="11" t="s">
        <v>21</v>
      </c>
      <c r="D15" s="43">
        <v>0</v>
      </c>
      <c r="E15" s="43">
        <v>0</v>
      </c>
      <c r="F15" s="43">
        <v>0</v>
      </c>
      <c r="G15" s="43">
        <v>0</v>
      </c>
    </row>
    <row r="16" spans="1:7" x14ac:dyDescent="0.25">
      <c r="A16" s="8"/>
      <c r="B16" s="11"/>
      <c r="C16" s="30"/>
      <c r="D16" s="43">
        <v>0</v>
      </c>
      <c r="E16" s="43">
        <v>0</v>
      </c>
      <c r="F16" s="43">
        <v>0</v>
      </c>
      <c r="G16" s="43">
        <v>0</v>
      </c>
    </row>
    <row r="17" spans="1:7" x14ac:dyDescent="0.25">
      <c r="A17" s="8"/>
      <c r="B17" s="11"/>
      <c r="C17" s="27" t="s">
        <v>51</v>
      </c>
      <c r="D17" s="43">
        <v>0</v>
      </c>
      <c r="E17" s="43">
        <v>0</v>
      </c>
      <c r="F17" s="43">
        <v>0</v>
      </c>
      <c r="G17" s="43">
        <v>0</v>
      </c>
    </row>
    <row r="18" spans="1:7" ht="25.5" x14ac:dyDescent="0.25">
      <c r="A18" s="10">
        <v>5</v>
      </c>
      <c r="B18" s="10"/>
      <c r="C18" s="18" t="s">
        <v>15</v>
      </c>
      <c r="D18" s="43">
        <v>0</v>
      </c>
      <c r="E18" s="43">
        <v>0</v>
      </c>
      <c r="F18" s="43">
        <v>0</v>
      </c>
      <c r="G18" s="43">
        <v>0</v>
      </c>
    </row>
    <row r="19" spans="1:7" ht="25.5" x14ac:dyDescent="0.25">
      <c r="A19" s="11"/>
      <c r="B19" s="11">
        <v>54</v>
      </c>
      <c r="C19" s="19" t="s">
        <v>22</v>
      </c>
      <c r="D19" s="43">
        <v>0</v>
      </c>
      <c r="E19" s="43">
        <v>0</v>
      </c>
      <c r="F19" s="43">
        <v>0</v>
      </c>
      <c r="G19" s="43">
        <v>0</v>
      </c>
    </row>
    <row r="22" spans="1:7" x14ac:dyDescent="0.25">
      <c r="A22" t="s">
        <v>147</v>
      </c>
    </row>
    <row r="23" spans="1:7" x14ac:dyDescent="0.25">
      <c r="E23" t="s">
        <v>143</v>
      </c>
    </row>
    <row r="26" spans="1:7" x14ac:dyDescent="0.25">
      <c r="E26" t="s">
        <v>144</v>
      </c>
    </row>
  </sheetData>
  <mergeCells count="3">
    <mergeCell ref="A6:G6"/>
    <mergeCell ref="A8:G8"/>
    <mergeCell ref="A10:G10"/>
  </mergeCells>
  <pageMargins left="0.7" right="0.7" top="0.75" bottom="0.75" header="0.3" footer="0.3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8"/>
  <sheetViews>
    <sheetView topLeftCell="A6" workbookViewId="0">
      <selection activeCell="A24" sqref="A24"/>
    </sheetView>
  </sheetViews>
  <sheetFormatPr defaultRowHeight="15" x14ac:dyDescent="0.25"/>
  <cols>
    <col min="1" max="1" width="33.7109375" bestFit="1" customWidth="1"/>
    <col min="2" max="2" width="13.140625" bestFit="1" customWidth="1"/>
    <col min="3" max="4" width="8.7109375" bestFit="1" customWidth="1"/>
    <col min="5" max="5" width="8.5703125" bestFit="1" customWidth="1"/>
  </cols>
  <sheetData>
    <row r="1" spans="1:5" x14ac:dyDescent="0.25">
      <c r="A1" t="s">
        <v>58</v>
      </c>
    </row>
    <row r="2" spans="1:5" x14ac:dyDescent="0.25">
      <c r="A2" t="s">
        <v>59</v>
      </c>
    </row>
    <row r="3" spans="1:5" x14ac:dyDescent="0.25">
      <c r="A3" t="s">
        <v>60</v>
      </c>
    </row>
    <row r="4" spans="1:5" x14ac:dyDescent="0.25">
      <c r="A4" t="s">
        <v>61</v>
      </c>
    </row>
    <row r="6" spans="1:5" ht="69" customHeight="1" x14ac:dyDescent="0.25">
      <c r="A6" s="70" t="s">
        <v>146</v>
      </c>
      <c r="B6" s="70"/>
      <c r="C6" s="70"/>
      <c r="D6" s="70"/>
      <c r="E6" s="70"/>
    </row>
    <row r="7" spans="1:5" ht="18" customHeight="1" x14ac:dyDescent="0.25">
      <c r="A7" s="4"/>
      <c r="B7" s="4"/>
    </row>
    <row r="8" spans="1:5" ht="15.75" customHeight="1" x14ac:dyDescent="0.25">
      <c r="A8" s="70" t="s">
        <v>17</v>
      </c>
      <c r="B8" s="70"/>
      <c r="C8" s="70"/>
      <c r="D8" s="70"/>
      <c r="E8" s="70"/>
    </row>
    <row r="9" spans="1:5" ht="18" x14ac:dyDescent="0.25">
      <c r="A9" s="4"/>
      <c r="B9" s="4"/>
    </row>
    <row r="10" spans="1:5" ht="18" customHeight="1" x14ac:dyDescent="0.25">
      <c r="A10" s="70" t="s">
        <v>47</v>
      </c>
      <c r="B10" s="70"/>
      <c r="C10" s="70"/>
      <c r="D10" s="70"/>
      <c r="E10" s="70"/>
    </row>
    <row r="11" spans="1:5" ht="18" x14ac:dyDescent="0.25">
      <c r="A11" s="4"/>
      <c r="B11" s="4"/>
    </row>
    <row r="12" spans="1:5" ht="38.25" x14ac:dyDescent="0.25">
      <c r="A12" s="13" t="s">
        <v>41</v>
      </c>
      <c r="B12" s="14" t="s">
        <v>29</v>
      </c>
      <c r="C12" s="14" t="s">
        <v>126</v>
      </c>
      <c r="D12" s="14" t="s">
        <v>127</v>
      </c>
      <c r="E12" s="14" t="s">
        <v>128</v>
      </c>
    </row>
    <row r="13" spans="1:5" x14ac:dyDescent="0.25">
      <c r="A13" s="8" t="s">
        <v>48</v>
      </c>
      <c r="B13" s="7">
        <v>0</v>
      </c>
      <c r="C13" s="7">
        <v>0</v>
      </c>
      <c r="D13" s="7">
        <v>0</v>
      </c>
      <c r="E13" s="7">
        <v>0</v>
      </c>
    </row>
    <row r="14" spans="1:5" ht="25.5" x14ac:dyDescent="0.25">
      <c r="A14" s="8" t="s">
        <v>49</v>
      </c>
      <c r="B14" s="7">
        <v>0</v>
      </c>
      <c r="C14" s="7">
        <v>0</v>
      </c>
      <c r="D14" s="7">
        <v>0</v>
      </c>
      <c r="E14" s="7">
        <v>0</v>
      </c>
    </row>
    <row r="15" spans="1:5" x14ac:dyDescent="0.25">
      <c r="A15" s="12" t="s">
        <v>50</v>
      </c>
      <c r="B15" s="7">
        <v>0</v>
      </c>
      <c r="C15" s="7">
        <v>0</v>
      </c>
      <c r="D15" s="7">
        <v>0</v>
      </c>
      <c r="E15" s="7">
        <v>0</v>
      </c>
    </row>
    <row r="16" spans="1:5" x14ac:dyDescent="0.25">
      <c r="A16" s="12"/>
      <c r="B16" s="7">
        <v>0</v>
      </c>
      <c r="C16" s="7">
        <v>0</v>
      </c>
      <c r="D16" s="7">
        <v>0</v>
      </c>
      <c r="E16" s="7">
        <v>0</v>
      </c>
    </row>
    <row r="17" spans="1:5" x14ac:dyDescent="0.25">
      <c r="A17" s="8" t="s">
        <v>51</v>
      </c>
      <c r="B17" s="7">
        <v>0</v>
      </c>
      <c r="C17" s="7">
        <v>0</v>
      </c>
      <c r="D17" s="7">
        <v>0</v>
      </c>
      <c r="E17" s="7">
        <v>0</v>
      </c>
    </row>
    <row r="18" spans="1:5" x14ac:dyDescent="0.25">
      <c r="A18" s="18" t="s">
        <v>42</v>
      </c>
      <c r="B18" s="7">
        <v>0</v>
      </c>
      <c r="C18" s="7">
        <v>0</v>
      </c>
      <c r="D18" s="7">
        <v>0</v>
      </c>
      <c r="E18" s="7">
        <v>0</v>
      </c>
    </row>
    <row r="19" spans="1:5" x14ac:dyDescent="0.25">
      <c r="A19" s="9" t="s">
        <v>43</v>
      </c>
      <c r="B19" s="7">
        <v>0</v>
      </c>
      <c r="C19" s="7">
        <v>0</v>
      </c>
      <c r="D19" s="7">
        <v>0</v>
      </c>
      <c r="E19" s="7">
        <v>0</v>
      </c>
    </row>
    <row r="20" spans="1:5" x14ac:dyDescent="0.25">
      <c r="A20" s="18" t="s">
        <v>44</v>
      </c>
      <c r="B20" s="7">
        <v>0</v>
      </c>
      <c r="C20" s="7">
        <v>0</v>
      </c>
      <c r="D20" s="7">
        <v>0</v>
      </c>
      <c r="E20" s="7">
        <v>0</v>
      </c>
    </row>
    <row r="21" spans="1:5" x14ac:dyDescent="0.25">
      <c r="A21" s="9" t="s">
        <v>45</v>
      </c>
      <c r="B21" s="7">
        <v>0</v>
      </c>
      <c r="C21" s="7">
        <v>0</v>
      </c>
      <c r="D21" s="7">
        <v>0</v>
      </c>
      <c r="E21" s="7">
        <v>0</v>
      </c>
    </row>
    <row r="24" spans="1:5" x14ac:dyDescent="0.25">
      <c r="A24" t="s">
        <v>147</v>
      </c>
    </row>
    <row r="25" spans="1:5" x14ac:dyDescent="0.25">
      <c r="D25" t="s">
        <v>143</v>
      </c>
    </row>
    <row r="28" spans="1:5" x14ac:dyDescent="0.25">
      <c r="D28" t="s">
        <v>144</v>
      </c>
    </row>
  </sheetData>
  <mergeCells count="3">
    <mergeCell ref="A6:E6"/>
    <mergeCell ref="A8:E8"/>
    <mergeCell ref="A10:E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91"/>
  <sheetViews>
    <sheetView topLeftCell="A64" workbookViewId="0">
      <selection activeCell="F37" sqref="F37"/>
    </sheetView>
  </sheetViews>
  <sheetFormatPr defaultRowHeight="15" x14ac:dyDescent="0.25"/>
  <cols>
    <col min="1" max="1" width="18.7109375" customWidth="1"/>
    <col min="2" max="2" width="30" customWidth="1"/>
    <col min="3" max="3" width="25.28515625" customWidth="1"/>
    <col min="4" max="4" width="16.85546875" customWidth="1"/>
    <col min="5" max="5" width="14.140625" customWidth="1"/>
    <col min="6" max="6" width="17.28515625" customWidth="1"/>
  </cols>
  <sheetData>
    <row r="1" spans="1:6" x14ac:dyDescent="0.25">
      <c r="A1" t="s">
        <v>58</v>
      </c>
    </row>
    <row r="2" spans="1:6" x14ac:dyDescent="0.25">
      <c r="A2" t="s">
        <v>59</v>
      </c>
    </row>
    <row r="3" spans="1:6" x14ac:dyDescent="0.25">
      <c r="A3" t="s">
        <v>60</v>
      </c>
    </row>
    <row r="4" spans="1:6" x14ac:dyDescent="0.25">
      <c r="A4" t="s">
        <v>61</v>
      </c>
    </row>
    <row r="6" spans="1:6" ht="56.25" customHeight="1" x14ac:dyDescent="0.25">
      <c r="A6" s="70" t="s">
        <v>146</v>
      </c>
      <c r="B6" s="70"/>
      <c r="C6" s="70"/>
      <c r="D6" s="70"/>
      <c r="E6" s="70"/>
      <c r="F6" s="70"/>
    </row>
    <row r="7" spans="1:6" ht="18" x14ac:dyDescent="0.25">
      <c r="A7" s="4"/>
      <c r="B7" s="4"/>
      <c r="C7" s="4"/>
    </row>
    <row r="8" spans="1:6" ht="18" customHeight="1" x14ac:dyDescent="0.25">
      <c r="A8" s="70" t="s">
        <v>16</v>
      </c>
      <c r="B8" s="70"/>
      <c r="C8" s="70"/>
      <c r="D8" s="70"/>
      <c r="E8" s="70"/>
      <c r="F8" s="70"/>
    </row>
    <row r="9" spans="1:6" ht="18" x14ac:dyDescent="0.25">
      <c r="A9" s="4"/>
      <c r="B9" s="4"/>
      <c r="C9" s="4"/>
    </row>
    <row r="10" spans="1:6" ht="25.5" x14ac:dyDescent="0.25">
      <c r="A10" s="14" t="s">
        <v>18</v>
      </c>
      <c r="B10" s="13" t="s">
        <v>19</v>
      </c>
      <c r="C10" s="14" t="s">
        <v>29</v>
      </c>
      <c r="D10" s="14" t="s">
        <v>126</v>
      </c>
      <c r="E10" s="14" t="s">
        <v>127</v>
      </c>
      <c r="F10" s="14" t="s">
        <v>128</v>
      </c>
    </row>
    <row r="11" spans="1:6" ht="38.25" x14ac:dyDescent="0.25">
      <c r="A11" s="56" t="s">
        <v>131</v>
      </c>
      <c r="B11" s="56" t="s">
        <v>132</v>
      </c>
      <c r="C11" s="59">
        <f>C12</f>
        <v>2946600</v>
      </c>
      <c r="D11" s="59">
        <f t="shared" ref="D11:F12" si="0">D12</f>
        <v>0</v>
      </c>
      <c r="E11" s="61">
        <f t="shared" ref="E11:E22" si="1">IF(C11,D11/C11,0)</f>
        <v>0</v>
      </c>
      <c r="F11" s="59">
        <f t="shared" si="0"/>
        <v>2946600</v>
      </c>
    </row>
    <row r="12" spans="1:6" ht="38.25" x14ac:dyDescent="0.25">
      <c r="A12" s="56" t="s">
        <v>133</v>
      </c>
      <c r="B12" s="56" t="s">
        <v>134</v>
      </c>
      <c r="C12" s="59">
        <f>C13</f>
        <v>2946600</v>
      </c>
      <c r="D12" s="59">
        <f t="shared" si="0"/>
        <v>0</v>
      </c>
      <c r="E12" s="61">
        <f t="shared" si="1"/>
        <v>0</v>
      </c>
      <c r="F12" s="59">
        <f t="shared" si="0"/>
        <v>2946600</v>
      </c>
    </row>
    <row r="13" spans="1:6" ht="38.25" x14ac:dyDescent="0.25">
      <c r="A13" s="56" t="s">
        <v>141</v>
      </c>
      <c r="B13" s="56" t="s">
        <v>142</v>
      </c>
      <c r="C13" s="59">
        <f>C14+C17+C19+C21</f>
        <v>2946600</v>
      </c>
      <c r="D13" s="59">
        <f t="shared" ref="D13:F13" si="2">D14+D17+D19+D21</f>
        <v>0</v>
      </c>
      <c r="E13" s="61">
        <f t="shared" si="1"/>
        <v>0</v>
      </c>
      <c r="F13" s="59">
        <f t="shared" si="2"/>
        <v>2946600</v>
      </c>
    </row>
    <row r="14" spans="1:6" x14ac:dyDescent="0.25">
      <c r="A14" s="57" t="s">
        <v>135</v>
      </c>
      <c r="B14" s="57" t="s">
        <v>107</v>
      </c>
      <c r="C14" s="58">
        <f>C15+C16</f>
        <v>265900</v>
      </c>
      <c r="D14" s="58">
        <f t="shared" ref="D14:F14" si="3">D15+D16</f>
        <v>0</v>
      </c>
      <c r="E14" s="55">
        <f t="shared" si="1"/>
        <v>0</v>
      </c>
      <c r="F14" s="58">
        <f t="shared" si="3"/>
        <v>265900</v>
      </c>
    </row>
    <row r="15" spans="1:6" x14ac:dyDescent="0.25">
      <c r="A15" s="57" t="s">
        <v>106</v>
      </c>
      <c r="B15" s="57" t="s">
        <v>107</v>
      </c>
      <c r="C15" s="58">
        <f>C25+C43+C51+C55+C74+C78</f>
        <v>90600</v>
      </c>
      <c r="D15" s="58">
        <f t="shared" ref="D15:F15" si="4">D25+D43+D51+D55+D74+D78</f>
        <v>0</v>
      </c>
      <c r="E15" s="55">
        <f t="shared" si="1"/>
        <v>0</v>
      </c>
      <c r="F15" s="58">
        <f t="shared" si="4"/>
        <v>90600</v>
      </c>
    </row>
    <row r="16" spans="1:6" ht="38.25" x14ac:dyDescent="0.25">
      <c r="A16" s="57" t="s">
        <v>108</v>
      </c>
      <c r="B16" s="57" t="s">
        <v>109</v>
      </c>
      <c r="C16" s="58">
        <f>C28+C60</f>
        <v>175300</v>
      </c>
      <c r="D16" s="58">
        <f t="shared" ref="D16:F16" si="5">D28+D60</f>
        <v>0</v>
      </c>
      <c r="E16" s="55">
        <f t="shared" si="1"/>
        <v>0</v>
      </c>
      <c r="F16" s="58">
        <f t="shared" si="5"/>
        <v>175300</v>
      </c>
    </row>
    <row r="17" spans="1:6" ht="25.5" x14ac:dyDescent="0.25">
      <c r="A17" s="57" t="s">
        <v>136</v>
      </c>
      <c r="B17" s="57" t="s">
        <v>137</v>
      </c>
      <c r="C17" s="58">
        <f>C18</f>
        <v>215000</v>
      </c>
      <c r="D17" s="58">
        <f t="shared" ref="D17:F17" si="6">D18</f>
        <v>0</v>
      </c>
      <c r="E17" s="55">
        <f t="shared" si="1"/>
        <v>0</v>
      </c>
      <c r="F17" s="58">
        <f t="shared" si="6"/>
        <v>215000</v>
      </c>
    </row>
    <row r="18" spans="1:6" ht="25.5" x14ac:dyDescent="0.25">
      <c r="A18" s="57" t="s">
        <v>110</v>
      </c>
      <c r="B18" s="57" t="s">
        <v>111</v>
      </c>
      <c r="C18" s="58">
        <f>C32+C47+C63</f>
        <v>215000</v>
      </c>
      <c r="D18" s="58">
        <f t="shared" ref="D18:F18" si="7">D32+D47+D63</f>
        <v>0</v>
      </c>
      <c r="E18" s="55">
        <f t="shared" si="1"/>
        <v>0</v>
      </c>
      <c r="F18" s="58">
        <f t="shared" si="7"/>
        <v>215000</v>
      </c>
    </row>
    <row r="19" spans="1:6" x14ac:dyDescent="0.25">
      <c r="A19" s="57" t="s">
        <v>138</v>
      </c>
      <c r="B19" s="57" t="s">
        <v>139</v>
      </c>
      <c r="C19" s="58">
        <f>C20</f>
        <v>2465700</v>
      </c>
      <c r="D19" s="58">
        <f t="shared" ref="D19:F19" si="8">D20</f>
        <v>0</v>
      </c>
      <c r="E19" s="55">
        <f t="shared" si="1"/>
        <v>0</v>
      </c>
      <c r="F19" s="58">
        <f t="shared" si="8"/>
        <v>2465700</v>
      </c>
    </row>
    <row r="20" spans="1:6" ht="25.5" x14ac:dyDescent="0.25">
      <c r="A20" s="57" t="s">
        <v>112</v>
      </c>
      <c r="B20" s="57" t="s">
        <v>113</v>
      </c>
      <c r="C20" s="58">
        <f>C37+C67+C81</f>
        <v>2465700</v>
      </c>
      <c r="D20" s="58">
        <f t="shared" ref="D20" si="9">D37+D67+D81</f>
        <v>0</v>
      </c>
      <c r="E20" s="55">
        <f t="shared" si="1"/>
        <v>0</v>
      </c>
      <c r="F20" s="58">
        <f>F37+F67+F81</f>
        <v>2465700</v>
      </c>
    </row>
    <row r="21" spans="1:6" x14ac:dyDescent="0.25">
      <c r="A21" s="57" t="s">
        <v>140</v>
      </c>
      <c r="B21" s="57" t="s">
        <v>121</v>
      </c>
      <c r="C21" s="58">
        <f>C22</f>
        <v>0</v>
      </c>
      <c r="D21" s="58">
        <f t="shared" ref="D21:F21" si="10">D22</f>
        <v>0</v>
      </c>
      <c r="E21" s="55">
        <f t="shared" si="1"/>
        <v>0</v>
      </c>
      <c r="F21" s="58">
        <f t="shared" si="10"/>
        <v>0</v>
      </c>
    </row>
    <row r="22" spans="1:6" x14ac:dyDescent="0.25">
      <c r="A22" s="57" t="s">
        <v>120</v>
      </c>
      <c r="B22" s="57" t="s">
        <v>121</v>
      </c>
      <c r="C22" s="58">
        <f>C70</f>
        <v>0</v>
      </c>
      <c r="D22" s="58">
        <f t="shared" ref="D22:F22" si="11">D70</f>
        <v>0</v>
      </c>
      <c r="E22" s="55">
        <f t="shared" si="1"/>
        <v>0</v>
      </c>
      <c r="F22" s="58">
        <f t="shared" si="11"/>
        <v>0</v>
      </c>
    </row>
    <row r="23" spans="1:6" ht="45.75" customHeight="1" x14ac:dyDescent="0.25">
      <c r="A23" s="44" t="s">
        <v>102</v>
      </c>
      <c r="B23" s="44" t="s">
        <v>103</v>
      </c>
      <c r="C23" s="45">
        <v>2946600</v>
      </c>
      <c r="D23" s="45">
        <f>F23-C23</f>
        <v>0</v>
      </c>
      <c r="E23" s="53">
        <f t="shared" ref="E23:E83" si="12">IF(C23,D23/C23,0)</f>
        <v>0</v>
      </c>
      <c r="F23" s="45">
        <v>2946600</v>
      </c>
    </row>
    <row r="24" spans="1:6" ht="32.25" customHeight="1" x14ac:dyDescent="0.25">
      <c r="A24" s="46" t="s">
        <v>104</v>
      </c>
      <c r="B24" s="46" t="s">
        <v>105</v>
      </c>
      <c r="C24" s="47">
        <v>2809400</v>
      </c>
      <c r="D24" s="47">
        <f t="shared" ref="D24:D83" si="13">F24-C24</f>
        <v>16000</v>
      </c>
      <c r="E24" s="54">
        <f t="shared" si="12"/>
        <v>5.69516622766427E-3</v>
      </c>
      <c r="F24" s="47">
        <v>2825400</v>
      </c>
    </row>
    <row r="25" spans="1:6" ht="15" customHeight="1" x14ac:dyDescent="0.25">
      <c r="A25" s="48" t="s">
        <v>106</v>
      </c>
      <c r="B25" s="48" t="s">
        <v>107</v>
      </c>
      <c r="C25" s="49">
        <v>44000</v>
      </c>
      <c r="D25" s="49">
        <f t="shared" si="13"/>
        <v>0</v>
      </c>
      <c r="E25" s="55">
        <f t="shared" si="12"/>
        <v>0</v>
      </c>
      <c r="F25" s="49">
        <v>44000</v>
      </c>
    </row>
    <row r="26" spans="1:6" x14ac:dyDescent="0.25">
      <c r="A26" s="39" t="s">
        <v>74</v>
      </c>
      <c r="B26" s="39" t="s">
        <v>9</v>
      </c>
      <c r="C26" s="41">
        <v>44000</v>
      </c>
      <c r="D26" s="41">
        <f t="shared" si="13"/>
        <v>0</v>
      </c>
      <c r="E26" s="51">
        <f t="shared" si="12"/>
        <v>0</v>
      </c>
      <c r="F26" s="41">
        <v>44000</v>
      </c>
    </row>
    <row r="27" spans="1:6" x14ac:dyDescent="0.25">
      <c r="A27" s="39" t="s">
        <v>76</v>
      </c>
      <c r="B27" s="39" t="s">
        <v>20</v>
      </c>
      <c r="C27" s="41">
        <v>44000</v>
      </c>
      <c r="D27" s="41">
        <f t="shared" si="13"/>
        <v>0</v>
      </c>
      <c r="E27" s="51">
        <f t="shared" si="12"/>
        <v>0</v>
      </c>
      <c r="F27" s="41">
        <v>44000</v>
      </c>
    </row>
    <row r="28" spans="1:6" ht="30" x14ac:dyDescent="0.25">
      <c r="A28" s="48" t="s">
        <v>108</v>
      </c>
      <c r="B28" s="48" t="s">
        <v>109</v>
      </c>
      <c r="C28" s="49">
        <v>170800</v>
      </c>
      <c r="D28" s="49">
        <f t="shared" si="13"/>
        <v>0</v>
      </c>
      <c r="E28" s="55">
        <f t="shared" si="12"/>
        <v>0</v>
      </c>
      <c r="F28" s="49">
        <v>170800</v>
      </c>
    </row>
    <row r="29" spans="1:6" ht="15" customHeight="1" x14ac:dyDescent="0.25">
      <c r="A29" s="39" t="s">
        <v>74</v>
      </c>
      <c r="B29" s="39" t="s">
        <v>9</v>
      </c>
      <c r="C29" s="41">
        <v>170800</v>
      </c>
      <c r="D29" s="41">
        <f t="shared" si="13"/>
        <v>0</v>
      </c>
      <c r="E29" s="51">
        <f t="shared" si="12"/>
        <v>0</v>
      </c>
      <c r="F29" s="41">
        <v>170800</v>
      </c>
    </row>
    <row r="30" spans="1:6" ht="14.25" customHeight="1" x14ac:dyDescent="0.25">
      <c r="A30" s="39" t="s">
        <v>76</v>
      </c>
      <c r="B30" s="39" t="s">
        <v>20</v>
      </c>
      <c r="C30" s="41">
        <v>169800</v>
      </c>
      <c r="D30" s="41">
        <f t="shared" si="13"/>
        <v>0</v>
      </c>
      <c r="E30" s="51">
        <f t="shared" si="12"/>
        <v>0</v>
      </c>
      <c r="F30" s="41">
        <v>169800</v>
      </c>
    </row>
    <row r="31" spans="1:6" ht="15" customHeight="1" x14ac:dyDescent="0.25">
      <c r="A31" s="39" t="s">
        <v>77</v>
      </c>
      <c r="B31" s="39" t="s">
        <v>78</v>
      </c>
      <c r="C31" s="41">
        <v>1000</v>
      </c>
      <c r="D31" s="41">
        <f t="shared" si="13"/>
        <v>0</v>
      </c>
      <c r="E31" s="51">
        <f t="shared" si="12"/>
        <v>0</v>
      </c>
      <c r="F31" s="41">
        <v>1000</v>
      </c>
    </row>
    <row r="32" spans="1:6" ht="30" x14ac:dyDescent="0.25">
      <c r="A32" s="48" t="s">
        <v>110</v>
      </c>
      <c r="B32" s="48" t="s">
        <v>111</v>
      </c>
      <c r="C32" s="49">
        <v>131000</v>
      </c>
      <c r="D32" s="49">
        <f t="shared" si="13"/>
        <v>16000</v>
      </c>
      <c r="E32" s="55">
        <f t="shared" si="12"/>
        <v>0.12213740458015267</v>
      </c>
      <c r="F32" s="49">
        <v>147000</v>
      </c>
    </row>
    <row r="33" spans="1:6" x14ac:dyDescent="0.25">
      <c r="A33" s="39" t="s">
        <v>74</v>
      </c>
      <c r="B33" s="39" t="s">
        <v>9</v>
      </c>
      <c r="C33" s="41">
        <v>131000</v>
      </c>
      <c r="D33" s="41">
        <f t="shared" si="13"/>
        <v>16000</v>
      </c>
      <c r="E33" s="51">
        <f t="shared" si="12"/>
        <v>0.12213740458015267</v>
      </c>
      <c r="F33" s="41">
        <v>147000</v>
      </c>
    </row>
    <row r="34" spans="1:6" ht="15" customHeight="1" x14ac:dyDescent="0.25">
      <c r="A34" s="39" t="s">
        <v>75</v>
      </c>
      <c r="B34" s="39" t="s">
        <v>10</v>
      </c>
      <c r="C34" s="41">
        <v>1500</v>
      </c>
      <c r="D34" s="41">
        <f t="shared" si="13"/>
        <v>0</v>
      </c>
      <c r="E34" s="51">
        <f t="shared" si="12"/>
        <v>0</v>
      </c>
      <c r="F34" s="41">
        <v>1500</v>
      </c>
    </row>
    <row r="35" spans="1:6" x14ac:dyDescent="0.25">
      <c r="A35" s="39" t="s">
        <v>76</v>
      </c>
      <c r="B35" s="39" t="s">
        <v>20</v>
      </c>
      <c r="C35" s="41">
        <v>128500</v>
      </c>
      <c r="D35" s="41">
        <f t="shared" si="13"/>
        <v>16000</v>
      </c>
      <c r="E35" s="51">
        <f t="shared" si="12"/>
        <v>0.1245136186770428</v>
      </c>
      <c r="F35" s="41">
        <v>144500</v>
      </c>
    </row>
    <row r="36" spans="1:6" x14ac:dyDescent="0.25">
      <c r="A36" s="39" t="s">
        <v>77</v>
      </c>
      <c r="B36" s="39" t="s">
        <v>78</v>
      </c>
      <c r="C36" s="41">
        <v>1000</v>
      </c>
      <c r="D36" s="41">
        <f t="shared" si="13"/>
        <v>0</v>
      </c>
      <c r="E36" s="51">
        <f t="shared" si="12"/>
        <v>0</v>
      </c>
      <c r="F36" s="41">
        <v>1000</v>
      </c>
    </row>
    <row r="37" spans="1:6" ht="30" x14ac:dyDescent="0.25">
      <c r="A37" s="48" t="s">
        <v>112</v>
      </c>
      <c r="B37" s="48" t="s">
        <v>113</v>
      </c>
      <c r="C37" s="49">
        <v>2463600</v>
      </c>
      <c r="D37" s="49">
        <f t="shared" si="13"/>
        <v>0</v>
      </c>
      <c r="E37" s="55">
        <f t="shared" si="12"/>
        <v>0</v>
      </c>
      <c r="F37" s="49">
        <v>2463600</v>
      </c>
    </row>
    <row r="38" spans="1:6" x14ac:dyDescent="0.25">
      <c r="A38" s="39" t="s">
        <v>74</v>
      </c>
      <c r="B38" s="39" t="s">
        <v>9</v>
      </c>
      <c r="C38" s="41">
        <v>2463600</v>
      </c>
      <c r="D38" s="41">
        <f t="shared" si="13"/>
        <v>0</v>
      </c>
      <c r="E38" s="51">
        <f t="shared" si="12"/>
        <v>0</v>
      </c>
      <c r="F38" s="41">
        <v>2463600</v>
      </c>
    </row>
    <row r="39" spans="1:6" x14ac:dyDescent="0.25">
      <c r="A39" s="39" t="s">
        <v>75</v>
      </c>
      <c r="B39" s="39" t="s">
        <v>10</v>
      </c>
      <c r="C39" s="41">
        <v>2440200</v>
      </c>
      <c r="D39" s="41">
        <f t="shared" si="13"/>
        <v>0</v>
      </c>
      <c r="E39" s="51">
        <f t="shared" si="12"/>
        <v>0</v>
      </c>
      <c r="F39" s="41">
        <v>2440200</v>
      </c>
    </row>
    <row r="40" spans="1:6" x14ac:dyDescent="0.25">
      <c r="A40" s="39" t="s">
        <v>76</v>
      </c>
      <c r="B40" s="39" t="s">
        <v>20</v>
      </c>
      <c r="C40" s="41">
        <v>20400</v>
      </c>
      <c r="D40" s="41">
        <f t="shared" si="13"/>
        <v>0</v>
      </c>
      <c r="E40" s="51">
        <f t="shared" si="12"/>
        <v>0</v>
      </c>
      <c r="F40" s="41">
        <v>20400</v>
      </c>
    </row>
    <row r="41" spans="1:6" x14ac:dyDescent="0.25">
      <c r="A41" s="39" t="s">
        <v>77</v>
      </c>
      <c r="B41" s="39" t="s">
        <v>78</v>
      </c>
      <c r="C41" s="41">
        <v>3000</v>
      </c>
      <c r="D41" s="41">
        <f t="shared" si="13"/>
        <v>0</v>
      </c>
      <c r="E41" s="51">
        <f t="shared" si="12"/>
        <v>0</v>
      </c>
      <c r="F41" s="41">
        <v>3000</v>
      </c>
    </row>
    <row r="42" spans="1:6" ht="30" x14ac:dyDescent="0.25">
      <c r="A42" s="46" t="s">
        <v>114</v>
      </c>
      <c r="B42" s="46" t="s">
        <v>115</v>
      </c>
      <c r="C42" s="47">
        <v>6900</v>
      </c>
      <c r="D42" s="47">
        <f t="shared" si="13"/>
        <v>0</v>
      </c>
      <c r="E42" s="54">
        <f t="shared" si="12"/>
        <v>0</v>
      </c>
      <c r="F42" s="47">
        <v>6900</v>
      </c>
    </row>
    <row r="43" spans="1:6" x14ac:dyDescent="0.25">
      <c r="A43" s="48" t="s">
        <v>106</v>
      </c>
      <c r="B43" s="48" t="s">
        <v>107</v>
      </c>
      <c r="C43" s="49">
        <v>6900</v>
      </c>
      <c r="D43" s="49">
        <f t="shared" si="13"/>
        <v>0</v>
      </c>
      <c r="E43" s="55">
        <f t="shared" si="12"/>
        <v>0</v>
      </c>
      <c r="F43" s="49">
        <v>6900</v>
      </c>
    </row>
    <row r="44" spans="1:6" x14ac:dyDescent="0.25">
      <c r="A44" s="39" t="s">
        <v>74</v>
      </c>
      <c r="B44" s="39" t="s">
        <v>9</v>
      </c>
      <c r="C44" s="41">
        <v>6900</v>
      </c>
      <c r="D44" s="41">
        <f t="shared" si="13"/>
        <v>0</v>
      </c>
      <c r="E44" s="51">
        <f t="shared" si="12"/>
        <v>0</v>
      </c>
      <c r="F44" s="41">
        <v>6900</v>
      </c>
    </row>
    <row r="45" spans="1:6" x14ac:dyDescent="0.25">
      <c r="A45" s="39" t="s">
        <v>76</v>
      </c>
      <c r="B45" s="39" t="s">
        <v>20</v>
      </c>
      <c r="C45" s="41">
        <v>5200</v>
      </c>
      <c r="D45" s="41">
        <f t="shared" si="13"/>
        <v>0</v>
      </c>
      <c r="E45" s="51">
        <f t="shared" si="12"/>
        <v>0</v>
      </c>
      <c r="F45" s="41">
        <v>5200</v>
      </c>
    </row>
    <row r="46" spans="1:6" ht="45" x14ac:dyDescent="0.25">
      <c r="A46" s="39" t="s">
        <v>79</v>
      </c>
      <c r="B46" s="39" t="s">
        <v>80</v>
      </c>
      <c r="C46" s="41">
        <v>1700</v>
      </c>
      <c r="D46" s="41">
        <f t="shared" si="13"/>
        <v>0</v>
      </c>
      <c r="E46" s="51">
        <f t="shared" si="12"/>
        <v>0</v>
      </c>
      <c r="F46" s="41">
        <v>1700</v>
      </c>
    </row>
    <row r="47" spans="1:6" ht="30" x14ac:dyDescent="0.25">
      <c r="A47" s="48" t="s">
        <v>110</v>
      </c>
      <c r="B47" s="48" t="s">
        <v>111</v>
      </c>
      <c r="C47" s="49">
        <v>0</v>
      </c>
      <c r="D47" s="49">
        <f t="shared" si="13"/>
        <v>0</v>
      </c>
      <c r="E47" s="55">
        <f t="shared" si="12"/>
        <v>0</v>
      </c>
      <c r="F47" s="49">
        <v>0</v>
      </c>
    </row>
    <row r="48" spans="1:6" x14ac:dyDescent="0.25">
      <c r="A48" s="39" t="s">
        <v>74</v>
      </c>
      <c r="B48" s="39" t="s">
        <v>9</v>
      </c>
      <c r="C48" s="41">
        <v>0</v>
      </c>
      <c r="D48" s="41">
        <f t="shared" si="13"/>
        <v>0</v>
      </c>
      <c r="E48" s="51">
        <f t="shared" si="12"/>
        <v>0</v>
      </c>
      <c r="F48" s="41">
        <v>0</v>
      </c>
    </row>
    <row r="49" spans="1:6" x14ac:dyDescent="0.25">
      <c r="A49" s="39" t="s">
        <v>76</v>
      </c>
      <c r="B49" s="39" t="s">
        <v>20</v>
      </c>
      <c r="C49" s="41">
        <v>0</v>
      </c>
      <c r="D49" s="41">
        <f t="shared" si="13"/>
        <v>0</v>
      </c>
      <c r="E49" s="51">
        <f t="shared" si="12"/>
        <v>0</v>
      </c>
      <c r="F49" s="41">
        <v>0</v>
      </c>
    </row>
    <row r="50" spans="1:6" ht="30" x14ac:dyDescent="0.25">
      <c r="A50" s="46" t="s">
        <v>116</v>
      </c>
      <c r="B50" s="46" t="s">
        <v>117</v>
      </c>
      <c r="C50" s="47">
        <v>19800</v>
      </c>
      <c r="D50" s="47">
        <f t="shared" si="13"/>
        <v>0</v>
      </c>
      <c r="E50" s="54">
        <f t="shared" si="12"/>
        <v>0</v>
      </c>
      <c r="F50" s="47">
        <v>19800</v>
      </c>
    </row>
    <row r="51" spans="1:6" x14ac:dyDescent="0.25">
      <c r="A51" s="48" t="s">
        <v>106</v>
      </c>
      <c r="B51" s="48" t="s">
        <v>107</v>
      </c>
      <c r="C51" s="49">
        <v>19800</v>
      </c>
      <c r="D51" s="49">
        <f t="shared" si="13"/>
        <v>0</v>
      </c>
      <c r="E51" s="55">
        <f t="shared" si="12"/>
        <v>0</v>
      </c>
      <c r="F51" s="49">
        <v>19800</v>
      </c>
    </row>
    <row r="52" spans="1:6" ht="30" x14ac:dyDescent="0.25">
      <c r="A52" s="39" t="s">
        <v>83</v>
      </c>
      <c r="B52" s="39" t="s">
        <v>11</v>
      </c>
      <c r="C52" s="41">
        <v>19800</v>
      </c>
      <c r="D52" s="41">
        <f t="shared" si="13"/>
        <v>0</v>
      </c>
      <c r="E52" s="51">
        <f t="shared" si="12"/>
        <v>0</v>
      </c>
      <c r="F52" s="41">
        <v>19800</v>
      </c>
    </row>
    <row r="53" spans="1:6" ht="30" x14ac:dyDescent="0.25">
      <c r="A53" s="39" t="s">
        <v>85</v>
      </c>
      <c r="B53" s="39" t="s">
        <v>27</v>
      </c>
      <c r="C53" s="41">
        <v>19800</v>
      </c>
      <c r="D53" s="41">
        <f t="shared" si="13"/>
        <v>0</v>
      </c>
      <c r="E53" s="51">
        <f t="shared" si="12"/>
        <v>0</v>
      </c>
      <c r="F53" s="41">
        <v>19800</v>
      </c>
    </row>
    <row r="54" spans="1:6" ht="60" x14ac:dyDescent="0.25">
      <c r="A54" s="46" t="s">
        <v>118</v>
      </c>
      <c r="B54" s="46" t="s">
        <v>119</v>
      </c>
      <c r="C54" s="47">
        <v>106000</v>
      </c>
      <c r="D54" s="47">
        <f t="shared" si="13"/>
        <v>-16000</v>
      </c>
      <c r="E54" s="54">
        <f t="shared" si="12"/>
        <v>-0.15094339622641509</v>
      </c>
      <c r="F54" s="47">
        <v>90000</v>
      </c>
    </row>
    <row r="55" spans="1:6" x14ac:dyDescent="0.25">
      <c r="A55" s="48" t="s">
        <v>106</v>
      </c>
      <c r="B55" s="48" t="s">
        <v>107</v>
      </c>
      <c r="C55" s="49">
        <v>17100</v>
      </c>
      <c r="D55" s="49">
        <f t="shared" si="13"/>
        <v>0</v>
      </c>
      <c r="E55" s="55">
        <f t="shared" si="12"/>
        <v>0</v>
      </c>
      <c r="F55" s="49">
        <v>17100</v>
      </c>
    </row>
    <row r="56" spans="1:6" x14ac:dyDescent="0.25">
      <c r="A56" s="39" t="s">
        <v>74</v>
      </c>
      <c r="B56" s="39" t="s">
        <v>9</v>
      </c>
      <c r="C56" s="41">
        <v>14100</v>
      </c>
      <c r="D56" s="41">
        <f t="shared" si="13"/>
        <v>0</v>
      </c>
      <c r="E56" s="51">
        <f t="shared" si="12"/>
        <v>0</v>
      </c>
      <c r="F56" s="41">
        <v>14100</v>
      </c>
    </row>
    <row r="57" spans="1:6" x14ac:dyDescent="0.25">
      <c r="A57" s="39" t="s">
        <v>76</v>
      </c>
      <c r="B57" s="39" t="s">
        <v>20</v>
      </c>
      <c r="C57" s="41">
        <v>14100</v>
      </c>
      <c r="D57" s="41">
        <f t="shared" si="13"/>
        <v>0</v>
      </c>
      <c r="E57" s="51">
        <f t="shared" si="12"/>
        <v>0</v>
      </c>
      <c r="F57" s="41">
        <v>14100</v>
      </c>
    </row>
    <row r="58" spans="1:6" ht="30" x14ac:dyDescent="0.25">
      <c r="A58" s="39" t="s">
        <v>83</v>
      </c>
      <c r="B58" s="39" t="s">
        <v>11</v>
      </c>
      <c r="C58" s="41">
        <v>3000</v>
      </c>
      <c r="D58" s="41">
        <f t="shared" si="13"/>
        <v>0</v>
      </c>
      <c r="E58" s="51">
        <f t="shared" si="12"/>
        <v>0</v>
      </c>
      <c r="F58" s="41">
        <v>3000</v>
      </c>
    </row>
    <row r="59" spans="1:6" ht="30" x14ac:dyDescent="0.25">
      <c r="A59" s="39" t="s">
        <v>85</v>
      </c>
      <c r="B59" s="39" t="s">
        <v>27</v>
      </c>
      <c r="C59" s="41">
        <v>3000</v>
      </c>
      <c r="D59" s="41">
        <f t="shared" si="13"/>
        <v>0</v>
      </c>
      <c r="E59" s="51">
        <f t="shared" si="12"/>
        <v>0</v>
      </c>
      <c r="F59" s="41">
        <v>3000</v>
      </c>
    </row>
    <row r="60" spans="1:6" ht="30" x14ac:dyDescent="0.25">
      <c r="A60" s="48" t="s">
        <v>108</v>
      </c>
      <c r="B60" s="48" t="s">
        <v>109</v>
      </c>
      <c r="C60" s="49">
        <v>4500</v>
      </c>
      <c r="D60" s="49">
        <f t="shared" si="13"/>
        <v>0</v>
      </c>
      <c r="E60" s="55">
        <f t="shared" si="12"/>
        <v>0</v>
      </c>
      <c r="F60" s="49">
        <v>4500</v>
      </c>
    </row>
    <row r="61" spans="1:6" ht="30" x14ac:dyDescent="0.25">
      <c r="A61" s="39" t="s">
        <v>83</v>
      </c>
      <c r="B61" s="39" t="s">
        <v>11</v>
      </c>
      <c r="C61" s="41">
        <v>4500</v>
      </c>
      <c r="D61" s="41">
        <f t="shared" si="13"/>
        <v>0</v>
      </c>
      <c r="E61" s="51">
        <f t="shared" si="12"/>
        <v>0</v>
      </c>
      <c r="F61" s="41">
        <v>4500</v>
      </c>
    </row>
    <row r="62" spans="1:6" ht="30" x14ac:dyDescent="0.25">
      <c r="A62" s="39" t="s">
        <v>85</v>
      </c>
      <c r="B62" s="39" t="s">
        <v>27</v>
      </c>
      <c r="C62" s="41">
        <v>4500</v>
      </c>
      <c r="D62" s="41">
        <f t="shared" si="13"/>
        <v>0</v>
      </c>
      <c r="E62" s="51">
        <f t="shared" si="12"/>
        <v>0</v>
      </c>
      <c r="F62" s="41">
        <v>4500</v>
      </c>
    </row>
    <row r="63" spans="1:6" ht="30" x14ac:dyDescent="0.25">
      <c r="A63" s="48" t="s">
        <v>110</v>
      </c>
      <c r="B63" s="48" t="s">
        <v>111</v>
      </c>
      <c r="C63" s="49">
        <v>84000</v>
      </c>
      <c r="D63" s="49">
        <f t="shared" si="13"/>
        <v>-16000</v>
      </c>
      <c r="E63" s="55">
        <f t="shared" si="12"/>
        <v>-0.19047619047619047</v>
      </c>
      <c r="F63" s="49">
        <v>68000</v>
      </c>
    </row>
    <row r="64" spans="1:6" ht="30" x14ac:dyDescent="0.25">
      <c r="A64" s="39" t="s">
        <v>83</v>
      </c>
      <c r="B64" s="39" t="s">
        <v>11</v>
      </c>
      <c r="C64" s="41">
        <v>84000</v>
      </c>
      <c r="D64" s="41">
        <f t="shared" si="13"/>
        <v>-16000</v>
      </c>
      <c r="E64" s="51">
        <f t="shared" si="12"/>
        <v>-0.19047619047619047</v>
      </c>
      <c r="F64" s="41">
        <v>68000</v>
      </c>
    </row>
    <row r="65" spans="1:6" ht="45" x14ac:dyDescent="0.25">
      <c r="A65" s="39" t="s">
        <v>84</v>
      </c>
      <c r="B65" s="39" t="s">
        <v>12</v>
      </c>
      <c r="C65" s="41">
        <v>0</v>
      </c>
      <c r="D65" s="41">
        <f t="shared" si="13"/>
        <v>0</v>
      </c>
      <c r="E65" s="51">
        <f t="shared" si="12"/>
        <v>0</v>
      </c>
      <c r="F65" s="41">
        <v>0</v>
      </c>
    </row>
    <row r="66" spans="1:6" ht="30" x14ac:dyDescent="0.25">
      <c r="A66" s="39" t="s">
        <v>85</v>
      </c>
      <c r="B66" s="39" t="s">
        <v>27</v>
      </c>
      <c r="C66" s="41">
        <v>84000</v>
      </c>
      <c r="D66" s="41">
        <f t="shared" si="13"/>
        <v>-16000</v>
      </c>
      <c r="E66" s="51">
        <f t="shared" si="12"/>
        <v>-0.19047619047619047</v>
      </c>
      <c r="F66" s="41">
        <v>68000</v>
      </c>
    </row>
    <row r="67" spans="1:6" ht="30" x14ac:dyDescent="0.25">
      <c r="A67" s="48" t="s">
        <v>112</v>
      </c>
      <c r="B67" s="48" t="s">
        <v>113</v>
      </c>
      <c r="C67" s="49">
        <v>400</v>
      </c>
      <c r="D67" s="49">
        <f t="shared" si="13"/>
        <v>0</v>
      </c>
      <c r="E67" s="55">
        <f t="shared" si="12"/>
        <v>0</v>
      </c>
      <c r="F67" s="49">
        <v>400</v>
      </c>
    </row>
    <row r="68" spans="1:6" ht="30" x14ac:dyDescent="0.25">
      <c r="A68" s="39" t="s">
        <v>83</v>
      </c>
      <c r="B68" s="39" t="s">
        <v>11</v>
      </c>
      <c r="C68" s="41">
        <v>400</v>
      </c>
      <c r="D68" s="41">
        <f t="shared" si="13"/>
        <v>0</v>
      </c>
      <c r="E68" s="51">
        <f t="shared" si="12"/>
        <v>0</v>
      </c>
      <c r="F68" s="41">
        <v>400</v>
      </c>
    </row>
    <row r="69" spans="1:6" ht="30" x14ac:dyDescent="0.25">
      <c r="A69" s="39" t="s">
        <v>85</v>
      </c>
      <c r="B69" s="39" t="s">
        <v>27</v>
      </c>
      <c r="C69" s="41">
        <v>400</v>
      </c>
      <c r="D69" s="41">
        <f t="shared" si="13"/>
        <v>0</v>
      </c>
      <c r="E69" s="51">
        <f t="shared" si="12"/>
        <v>0</v>
      </c>
      <c r="F69" s="41">
        <v>400</v>
      </c>
    </row>
    <row r="70" spans="1:6" x14ac:dyDescent="0.25">
      <c r="A70" s="48" t="s">
        <v>120</v>
      </c>
      <c r="B70" s="48" t="s">
        <v>121</v>
      </c>
      <c r="C70" s="49">
        <v>0</v>
      </c>
      <c r="D70" s="49">
        <f t="shared" si="13"/>
        <v>0</v>
      </c>
      <c r="E70" s="55">
        <f t="shared" si="12"/>
        <v>0</v>
      </c>
      <c r="F70" s="49">
        <v>0</v>
      </c>
    </row>
    <row r="71" spans="1:6" ht="30" x14ac:dyDescent="0.25">
      <c r="A71" s="39" t="s">
        <v>83</v>
      </c>
      <c r="B71" s="39" t="s">
        <v>11</v>
      </c>
      <c r="C71" s="41">
        <v>0</v>
      </c>
      <c r="D71" s="41">
        <f t="shared" si="13"/>
        <v>0</v>
      </c>
      <c r="E71" s="51">
        <f t="shared" si="12"/>
        <v>0</v>
      </c>
      <c r="F71" s="41">
        <v>0</v>
      </c>
    </row>
    <row r="72" spans="1:6" ht="30" x14ac:dyDescent="0.25">
      <c r="A72" s="39" t="s">
        <v>85</v>
      </c>
      <c r="B72" s="39" t="s">
        <v>27</v>
      </c>
      <c r="C72" s="41">
        <v>0</v>
      </c>
      <c r="D72" s="41">
        <f t="shared" si="13"/>
        <v>0</v>
      </c>
      <c r="E72" s="51">
        <f t="shared" si="12"/>
        <v>0</v>
      </c>
      <c r="F72" s="41">
        <v>0</v>
      </c>
    </row>
    <row r="73" spans="1:6" ht="60" x14ac:dyDescent="0.25">
      <c r="A73" s="46" t="s">
        <v>122</v>
      </c>
      <c r="B73" s="46" t="s">
        <v>123</v>
      </c>
      <c r="C73" s="47">
        <v>2300</v>
      </c>
      <c r="D73" s="47">
        <f t="shared" si="13"/>
        <v>0</v>
      </c>
      <c r="E73" s="54">
        <f t="shared" si="12"/>
        <v>0</v>
      </c>
      <c r="F73" s="47">
        <v>2300</v>
      </c>
    </row>
    <row r="74" spans="1:6" x14ac:dyDescent="0.25">
      <c r="A74" s="48" t="s">
        <v>106</v>
      </c>
      <c r="B74" s="48" t="s">
        <v>107</v>
      </c>
      <c r="C74" s="49">
        <v>2300</v>
      </c>
      <c r="D74" s="49">
        <f t="shared" si="13"/>
        <v>0</v>
      </c>
      <c r="E74" s="55">
        <f t="shared" si="12"/>
        <v>0</v>
      </c>
      <c r="F74" s="49">
        <v>2300</v>
      </c>
    </row>
    <row r="75" spans="1:6" x14ac:dyDescent="0.25">
      <c r="A75" s="39" t="s">
        <v>74</v>
      </c>
      <c r="B75" s="39" t="s">
        <v>9</v>
      </c>
      <c r="C75" s="41">
        <v>2300</v>
      </c>
      <c r="D75" s="41">
        <f t="shared" si="13"/>
        <v>0</v>
      </c>
      <c r="E75" s="51">
        <f t="shared" si="12"/>
        <v>0</v>
      </c>
      <c r="F75" s="41">
        <v>2300</v>
      </c>
    </row>
    <row r="76" spans="1:6" x14ac:dyDescent="0.25">
      <c r="A76" s="39" t="s">
        <v>76</v>
      </c>
      <c r="B76" s="39" t="s">
        <v>20</v>
      </c>
      <c r="C76" s="41">
        <v>2300</v>
      </c>
      <c r="D76" s="41">
        <f t="shared" si="13"/>
        <v>0</v>
      </c>
      <c r="E76" s="51">
        <f t="shared" si="12"/>
        <v>0</v>
      </c>
      <c r="F76" s="41">
        <v>2300</v>
      </c>
    </row>
    <row r="77" spans="1:6" ht="30" x14ac:dyDescent="0.25">
      <c r="A77" s="46" t="s">
        <v>124</v>
      </c>
      <c r="B77" s="46" t="s">
        <v>125</v>
      </c>
      <c r="C77" s="47">
        <v>2200</v>
      </c>
      <c r="D77" s="47">
        <f t="shared" si="13"/>
        <v>0</v>
      </c>
      <c r="E77" s="54">
        <f t="shared" si="12"/>
        <v>0</v>
      </c>
      <c r="F77" s="47">
        <v>2200</v>
      </c>
    </row>
    <row r="78" spans="1:6" x14ac:dyDescent="0.25">
      <c r="A78" s="48" t="s">
        <v>106</v>
      </c>
      <c r="B78" s="48" t="s">
        <v>107</v>
      </c>
      <c r="C78" s="49">
        <v>500</v>
      </c>
      <c r="D78" s="49">
        <f t="shared" si="13"/>
        <v>0</v>
      </c>
      <c r="E78" s="55">
        <f t="shared" si="12"/>
        <v>0</v>
      </c>
      <c r="F78" s="49">
        <v>500</v>
      </c>
    </row>
    <row r="79" spans="1:6" x14ac:dyDescent="0.25">
      <c r="A79" s="39" t="s">
        <v>74</v>
      </c>
      <c r="B79" s="39" t="s">
        <v>9</v>
      </c>
      <c r="C79" s="41">
        <v>500</v>
      </c>
      <c r="D79" s="41">
        <f t="shared" si="13"/>
        <v>0</v>
      </c>
      <c r="E79" s="51">
        <f t="shared" si="12"/>
        <v>0</v>
      </c>
      <c r="F79" s="41">
        <v>500</v>
      </c>
    </row>
    <row r="80" spans="1:6" x14ac:dyDescent="0.25">
      <c r="A80" s="39" t="s">
        <v>81</v>
      </c>
      <c r="B80" s="39" t="s">
        <v>82</v>
      </c>
      <c r="C80" s="41">
        <v>500</v>
      </c>
      <c r="D80" s="41">
        <f t="shared" si="13"/>
        <v>0</v>
      </c>
      <c r="E80" s="51">
        <f t="shared" si="12"/>
        <v>0</v>
      </c>
      <c r="F80" s="41">
        <v>500</v>
      </c>
    </row>
    <row r="81" spans="1:6" ht="30" x14ac:dyDescent="0.25">
      <c r="A81" s="48" t="s">
        <v>112</v>
      </c>
      <c r="B81" s="48" t="s">
        <v>113</v>
      </c>
      <c r="C81" s="49">
        <v>1700</v>
      </c>
      <c r="D81" s="49">
        <f t="shared" si="13"/>
        <v>0</v>
      </c>
      <c r="E81" s="55">
        <f t="shared" si="12"/>
        <v>0</v>
      </c>
      <c r="F81" s="49">
        <v>1700</v>
      </c>
    </row>
    <row r="82" spans="1:6" x14ac:dyDescent="0.25">
      <c r="A82" s="39" t="s">
        <v>74</v>
      </c>
      <c r="B82" s="39" t="s">
        <v>9</v>
      </c>
      <c r="C82" s="41">
        <v>1700</v>
      </c>
      <c r="D82" s="41">
        <f t="shared" si="13"/>
        <v>0</v>
      </c>
      <c r="E82" s="51">
        <f t="shared" si="12"/>
        <v>0</v>
      </c>
      <c r="F82" s="41">
        <v>1700</v>
      </c>
    </row>
    <row r="83" spans="1:6" x14ac:dyDescent="0.25">
      <c r="A83" s="39" t="s">
        <v>81</v>
      </c>
      <c r="B83" s="39" t="s">
        <v>82</v>
      </c>
      <c r="C83" s="41">
        <v>1700</v>
      </c>
      <c r="D83" s="41">
        <f t="shared" si="13"/>
        <v>0</v>
      </c>
      <c r="E83" s="51">
        <f t="shared" si="12"/>
        <v>0</v>
      </c>
      <c r="F83" s="41">
        <v>1700</v>
      </c>
    </row>
    <row r="87" spans="1:6" x14ac:dyDescent="0.25">
      <c r="A87" t="s">
        <v>147</v>
      </c>
    </row>
    <row r="88" spans="1:6" x14ac:dyDescent="0.25">
      <c r="E88" t="s">
        <v>143</v>
      </c>
    </row>
    <row r="91" spans="1:6" x14ac:dyDescent="0.25">
      <c r="E91" t="s">
        <v>144</v>
      </c>
    </row>
  </sheetData>
  <mergeCells count="2">
    <mergeCell ref="A6:F6"/>
    <mergeCell ref="A8:F8"/>
  </mergeCell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Viktorija Markulin Ferko</cp:lastModifiedBy>
  <cp:lastPrinted>2024-06-06T05:47:30Z</cp:lastPrinted>
  <dcterms:created xsi:type="dcterms:W3CDTF">2022-08-12T12:51:27Z</dcterms:created>
  <dcterms:modified xsi:type="dcterms:W3CDTF">2024-10-29T08:58:27Z</dcterms:modified>
</cp:coreProperties>
</file>