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Financijski izvještaji i planovi\2025\Financijski plan 2025.-2027\Tablice opći i posebni dio 2025-2027\"/>
    </mc:Choice>
  </mc:AlternateContent>
  <xr:revisionPtr revIDLastSave="0" documentId="13_ncr:1_{EF9F3D83-2F21-4A17-870C-DCEA3875FC1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definedNames>
    <definedName name="_xlnm._FilterDatabase" localSheetId="6" hidden="1">'POSEBNI DIO'!$A$10:$G$83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7" l="1"/>
  <c r="F14" i="7"/>
  <c r="G14" i="7"/>
  <c r="D15" i="7"/>
  <c r="D14" i="7" s="1"/>
  <c r="E15" i="7"/>
  <c r="F15" i="7"/>
  <c r="G15" i="7"/>
  <c r="D16" i="7"/>
  <c r="E16" i="7"/>
  <c r="F16" i="7"/>
  <c r="G16" i="7"/>
  <c r="D18" i="7"/>
  <c r="D17" i="7" s="1"/>
  <c r="E18" i="7"/>
  <c r="E17" i="7" s="1"/>
  <c r="F18" i="7"/>
  <c r="F17" i="7" s="1"/>
  <c r="G18" i="7"/>
  <c r="G17" i="7" s="1"/>
  <c r="E19" i="7"/>
  <c r="F19" i="7"/>
  <c r="G19" i="7"/>
  <c r="D20" i="7"/>
  <c r="D19" i="7" s="1"/>
  <c r="E20" i="7"/>
  <c r="F20" i="7"/>
  <c r="G20" i="7"/>
  <c r="D21" i="7"/>
  <c r="D22" i="7"/>
  <c r="E22" i="7"/>
  <c r="E21" i="7" s="1"/>
  <c r="F22" i="7"/>
  <c r="F21" i="7" s="1"/>
  <c r="G22" i="7"/>
  <c r="G21" i="7" s="1"/>
  <c r="C22" i="7"/>
  <c r="C21" i="7"/>
  <c r="C20" i="7"/>
  <c r="C19" i="7"/>
  <c r="C18" i="7"/>
  <c r="C17" i="7" s="1"/>
  <c r="C16" i="7"/>
  <c r="C15" i="7"/>
  <c r="C14" i="7"/>
  <c r="G13" i="7" l="1"/>
  <c r="G12" i="7" s="1"/>
  <c r="G11" i="7" s="1"/>
  <c r="E13" i="7"/>
  <c r="E12" i="7" s="1"/>
  <c r="E11" i="7" s="1"/>
  <c r="D13" i="7"/>
  <c r="D12" i="7" s="1"/>
  <c r="D11" i="7" s="1"/>
  <c r="F13" i="7"/>
  <c r="F12" i="7" s="1"/>
  <c r="F11" i="7" s="1"/>
  <c r="C13" i="7"/>
  <c r="C12" i="7" l="1"/>
  <c r="C11" i="7" l="1"/>
  <c r="B16" i="8" l="1"/>
  <c r="F16" i="10" l="1"/>
  <c r="D17" i="3"/>
  <c r="D16" i="3"/>
  <c r="E16" i="3"/>
  <c r="F16" i="3"/>
  <c r="G16" i="3"/>
  <c r="C16" i="3"/>
  <c r="C17" i="3"/>
  <c r="C16" i="8"/>
  <c r="C15" i="8" s="1"/>
  <c r="B15" i="8"/>
  <c r="F42" i="10" l="1"/>
  <c r="G42" i="10" s="1"/>
  <c r="H42" i="10" s="1"/>
  <c r="I39" i="10" s="1"/>
  <c r="I42" i="10" s="1"/>
  <c r="J39" i="10" s="1"/>
  <c r="J42" i="10" s="1"/>
  <c r="J26" i="10"/>
  <c r="I26" i="10"/>
  <c r="H26" i="10"/>
  <c r="G26" i="10"/>
  <c r="F26" i="10"/>
  <c r="J16" i="10"/>
  <c r="I16" i="10"/>
  <c r="H16" i="10"/>
  <c r="G16" i="10"/>
  <c r="J13" i="10"/>
  <c r="J19" i="10" s="1"/>
  <c r="I13" i="10"/>
  <c r="I19" i="10" s="1"/>
  <c r="H13" i="10"/>
  <c r="H19" i="10" s="1"/>
  <c r="G13" i="10"/>
  <c r="F13" i="10"/>
  <c r="F19" i="10" l="1"/>
  <c r="F27" i="10" s="1"/>
  <c r="F33" i="10" s="1"/>
  <c r="F34" i="10" s="1"/>
  <c r="G19" i="10"/>
  <c r="G27" i="10" s="1"/>
  <c r="G33" i="10" s="1"/>
  <c r="G34" i="10" s="1"/>
  <c r="I27" i="10"/>
  <c r="I33" i="10" s="1"/>
  <c r="I34" i="10" s="1"/>
  <c r="J27" i="10"/>
  <c r="J33" i="10" s="1"/>
  <c r="J34" i="10" s="1"/>
  <c r="H27" i="10"/>
  <c r="H33" i="10" s="1"/>
  <c r="H34" i="10" s="1"/>
</calcChain>
</file>

<file path=xl/sharedStrings.xml><?xml version="1.0" encoding="utf-8"?>
<sst xmlns="http://schemas.openxmlformats.org/spreadsheetml/2006/main" count="389" uniqueCount="154">
  <si>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</si>
  <si>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</si>
  <si>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</si>
  <si>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</si>
  <si>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</si>
  <si>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</si>
  <si>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</si>
  <si>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</si>
  <si>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</si>
  <si>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</si>
  <si>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</si>
  <si>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</si>
  <si>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</si>
  <si>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</si>
  <si>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</si>
  <si>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</si>
  <si>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</si>
  <si>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</si>
  <si>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</si>
  <si>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</si>
  <si>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</si>
  <si>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</si>
  <si>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</si>
  <si>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</si>
  <si>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</si>
  <si>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</si>
  <si>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</si>
  <si>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</si>
  <si>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</si>
  <si>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</si>
  <si>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</si>
  <si>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</si>
  <si>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</si>
  <si>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</si>
  <si>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</si>
  <si>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</si>
  <si>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</si>
  <si>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</si>
  <si>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</si>
  <si>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</si>
  <si>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</si>
  <si>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</si>
  <si>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</si>
  <si>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</si>
  <si>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</si>
  <si>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</si>
  <si>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</si>
  <si>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</si>
  <si>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</si>
  <si>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</si>
  <si>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</si>
  <si>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</si>
  <si>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</si>
  <si>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</si>
  <si>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</si>
  <si>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</si>
  <si>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</si>
  <si>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</si>
  <si>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</si>
  <si>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</si>
  <si>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Glazbena škola Vatroslava Lisinskog </t>
  </si>
  <si>
    <t>Gundulićeva 4</t>
  </si>
  <si>
    <t>10000 Zagreb</t>
  </si>
  <si>
    <t>OIB:79669409638</t>
  </si>
  <si>
    <t>Ravnatelj:</t>
  </si>
  <si>
    <t>Razred/Skupina</t>
  </si>
  <si>
    <t xml:space="preserve"> 6</t>
  </si>
  <si>
    <t xml:space="preserve"> 63</t>
  </si>
  <si>
    <t xml:space="preserve"> 64</t>
  </si>
  <si>
    <t>Prihodi od imovine</t>
  </si>
  <si>
    <t xml:space="preserve"> 65</t>
  </si>
  <si>
    <t>Prihodi od upravnih i administrativnih pristojbi, pristojbi po posebnim propisima i naknada</t>
  </si>
  <si>
    <t xml:space="preserve"> 66</t>
  </si>
  <si>
    <t>Prihodi od prodaje proizvoda i robe te pruženih usluga, prihodi od donacija i povrati po protestira</t>
  </si>
  <si>
    <t xml:space="preserve"> 67</t>
  </si>
  <si>
    <t xml:space="preserve"> 68</t>
  </si>
  <si>
    <t>Kazne, upravne mjere i ostali prihodi</t>
  </si>
  <si>
    <t xml:space="preserve"> 3</t>
  </si>
  <si>
    <t xml:space="preserve"> 31</t>
  </si>
  <si>
    <t xml:space="preserve"> 32</t>
  </si>
  <si>
    <t xml:space="preserve"> 34</t>
  </si>
  <si>
    <t>Financijski rashodi</t>
  </si>
  <si>
    <t xml:space="preserve"> 37</t>
  </si>
  <si>
    <t>Naknade građanima i kućanstvima na temelju osiguranja i druge naknade</t>
  </si>
  <si>
    <t xml:space="preserve"> 38</t>
  </si>
  <si>
    <t>Ostali rashodi</t>
  </si>
  <si>
    <t xml:space="preserve"> 4</t>
  </si>
  <si>
    <t xml:space="preserve"> 41</t>
  </si>
  <si>
    <t xml:space="preserve"> 42</t>
  </si>
  <si>
    <t>SVEUKUPNO RASHODI</t>
  </si>
  <si>
    <t xml:space="preserve"> 09 Obrazovanje</t>
  </si>
  <si>
    <t>092 Srednjoškolsko  obrazovanje</t>
  </si>
  <si>
    <t>SVEUKUPNO PRIHODI</t>
  </si>
  <si>
    <t>Izvor 1.OPĆI PRIHODI I PRIMICI</t>
  </si>
  <si>
    <t>Izvor 1.1.OPĆI PRIHODI I PRIMICI</t>
  </si>
  <si>
    <t>Izvor 1.2.OPĆI PRIHODI I PRIMICI-DECENTRALIZIRANA SREDSTVA</t>
  </si>
  <si>
    <t>Izvor 3.VLASTITI PRIHODI</t>
  </si>
  <si>
    <t>Izvor 3.1.VLASTITI PRIHODI</t>
  </si>
  <si>
    <t>Izvor 4.PRIHODI ZA POSEBNE NAMJENE</t>
  </si>
  <si>
    <t>Izvor 4.3.OSTALI PRIHODI ZA POSEBNE NAMJENE</t>
  </si>
  <si>
    <t>Izvor 5.POMOĆI</t>
  </si>
  <si>
    <t>Izvor 5.2.POMOĆI IZ DRUGIH PRORAČUNA</t>
  </si>
  <si>
    <t>Izvor 6.DONACIJE</t>
  </si>
  <si>
    <t>Izvor 6.1.DONACIJE</t>
  </si>
  <si>
    <t>Izvor 1. OPĆI PRIHODI I PRIMICI</t>
  </si>
  <si>
    <t>Program A024109</t>
  </si>
  <si>
    <t>DJELATNOST USTANOVA SREDNJEG ŠKOLSTVA I UČENIČKIH DOMOVA</t>
  </si>
  <si>
    <t>Aktivnost A024109A410901</t>
  </si>
  <si>
    <t>REDOVNA DJELATNOST PRORAČUNSKIH KORISNIKA</t>
  </si>
  <si>
    <t>Izvor 1.1.</t>
  </si>
  <si>
    <t>OPĆI PRIHODI I PRIMICI</t>
  </si>
  <si>
    <t>Izvor 1.2.</t>
  </si>
  <si>
    <t>OPĆI PRIHODI I PRIMICI-DECENTRALIZIRANA SREDSTVA</t>
  </si>
  <si>
    <t>Izvor 4.3.</t>
  </si>
  <si>
    <t>OSTALI PRIHODI ZA POSEBNE NAMJENE</t>
  </si>
  <si>
    <t>Izvor 5.2.</t>
  </si>
  <si>
    <t>POMOĆI IZ DRUGIH PRORAČUNA</t>
  </si>
  <si>
    <t>Aktivnost A024109A410902</t>
  </si>
  <si>
    <t>IZVANNASTAVNE I OSTALE AKTIVNOSTI</t>
  </si>
  <si>
    <t>Aktivnost A024109A410905</t>
  </si>
  <si>
    <t>NABAVA UDŽBENIKA</t>
  </si>
  <si>
    <t>Aktivnost A024109K410901</t>
  </si>
  <si>
    <t>ODRŽAVANJE I OPREMANJE USTANOVA SREDNJEG ŠKOLSTVA I UČENIČKIH DOMOVA</t>
  </si>
  <si>
    <t>Izvor 6.1.</t>
  </si>
  <si>
    <t>DONACIJE</t>
  </si>
  <si>
    <t>Aktivnost A024109T410902</t>
  </si>
  <si>
    <t>SUFINANCIRANJE PROJEKATA PRIJAVLJENIH NA NATJEČAJE EUROPSKIH FONDOVA ILI PARTNERSTVA ZA EU FONDOVE</t>
  </si>
  <si>
    <t>Aktivnost A024109T410905</t>
  </si>
  <si>
    <t>BESPLATNE MENSTRUALNE POTREPŠTINE</t>
  </si>
  <si>
    <t>Izvršenje 2023.</t>
  </si>
  <si>
    <t>Plan 2024.</t>
  </si>
  <si>
    <t>Plan za 2025.</t>
  </si>
  <si>
    <t>Projekcija 
za 2027.</t>
  </si>
  <si>
    <t>Vlastiti izvori</t>
  </si>
  <si>
    <t>Rezultat poslovanja</t>
  </si>
  <si>
    <t>FINANCIJSKI PLAN PRORAČUNSKOG KORISNIKA JEDINICE LOKALNE I PODRUČNE (REGIONALNE) SAMOUPRAVE 
ZA 2025. I PROJEKCIJA ZA 2026. I 2027. GODINU</t>
  </si>
  <si>
    <t>Izvršenje 2023.*</t>
  </si>
  <si>
    <t>Proračun za 2025.</t>
  </si>
  <si>
    <t>Projekcija proračuna
za 2027.</t>
  </si>
  <si>
    <t>Razdjel 009</t>
  </si>
  <si>
    <t>GRADSKI URED ZA OBRAZOVANJE, SPORT I MLADE</t>
  </si>
  <si>
    <t>Glava 009       04</t>
  </si>
  <si>
    <t>USTANOVE U SREDNJOŠKOLSKOM OBRAZOVANJU</t>
  </si>
  <si>
    <t>Proračunski korisnik 009       04        21480</t>
  </si>
  <si>
    <t>GLAZBENA ŠKOLA VATROSLAVA LISINSKOG</t>
  </si>
  <si>
    <t>Izvor 1.</t>
  </si>
  <si>
    <t>Izvor 4.</t>
  </si>
  <si>
    <t>PRIHODI ZA POSEBNE NAMJENE</t>
  </si>
  <si>
    <t>Izvor 5.</t>
  </si>
  <si>
    <t>POMOĆI</t>
  </si>
  <si>
    <t>Izvor 6.</t>
  </si>
  <si>
    <t>U Zagrebu, 25.10.2024.</t>
  </si>
  <si>
    <t>Antonio Mrčela, prof.mentor</t>
  </si>
  <si>
    <t>PRIHODI  I RASHODI POSLOVANJA PREMA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</si>
</sst>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4" fontId="0" fillId="0" borderId="3" xfId="0" applyNumberFormat="1" applyBorder="1"/>
    <xf numFmtId="0" fontId="19" fillId="0" borderId="3" xfId="0" applyFont="1" applyBorder="1"/>
    <xf numFmtId="0" fontId="20" fillId="0" borderId="4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wrapText="1"/>
    </xf>
    <xf numFmtId="4" fontId="19" fillId="5" borderId="3" xfId="0" applyNumberFormat="1" applyFont="1" applyFill="1" applyBorder="1"/>
    <xf numFmtId="0" fontId="19" fillId="4" borderId="3" xfId="0" applyFont="1" applyFill="1" applyBorder="1" applyAlignment="1">
      <alignment wrapText="1"/>
    </xf>
    <xf numFmtId="4" fontId="19" fillId="4" borderId="3" xfId="0" applyNumberFormat="1" applyFont="1" applyFill="1" applyBorder="1"/>
    <xf numFmtId="0" fontId="19" fillId="6" borderId="3" xfId="0" applyFont="1" applyFill="1" applyBorder="1" applyAlignment="1">
      <alignment wrapText="1"/>
    </xf>
    <xf numFmtId="4" fontId="19" fillId="6" borderId="3" xfId="0" applyNumberFormat="1" applyFont="1" applyFill="1" applyBorder="1"/>
    <xf numFmtId="4" fontId="0" fillId="0" borderId="0" xfId="0" applyNumberFormat="1"/>
    <xf numFmtId="0" fontId="0" fillId="0" borderId="3" xfId="0" applyBorder="1" applyAlignment="1">
      <alignment horizontal="lef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" fontId="6" fillId="7" borderId="3" xfId="0" applyNumberFormat="1" applyFont="1" applyFill="1" applyBorder="1" applyAlignment="1">
      <alignment horizontal="right" vertical="center" wrapText="1"/>
    </xf>
    <xf numFmtId="4" fontId="6" fillId="6" borderId="3" xfId="0" applyNumberFormat="1" applyFont="1" applyFill="1" applyBorder="1" applyAlignment="1">
      <alignment horizontal="righ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opLeftCell="A20" workbookViewId="0">
      <selection activeCell="A44" sqref="A44:J44"/>
    </sheetView>
  </sheetViews>
  <sheetFormatPr defaultRowHeight="15" x14ac:dyDescent="0.25"/>
  <cols>
    <col min="5" max="10" width="25.28515625" customWidth="1"/>
  </cols>
  <sheetData>
    <row r="1" spans="1:10" x14ac:dyDescent="0.25">
      <c r="A1" t="s">
        <v>60</v>
      </c>
    </row>
    <row r="2" spans="1:10" x14ac:dyDescent="0.25">
      <c r="A2" t="s">
        <v>61</v>
      </c>
    </row>
    <row r="3" spans="1:10" x14ac:dyDescent="0.25">
      <c r="A3" t="s">
        <v>62</v>
      </c>
    </row>
    <row r="4" spans="1:10" x14ac:dyDescent="0.25">
      <c r="A4" t="s">
        <v>63</v>
      </c>
    </row>
    <row r="6" spans="1:10" ht="42" customHeight="1" x14ac:dyDescent="0.25">
      <c r="A6" s="73" t="s">
        <v>135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ht="18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5.75" x14ac:dyDescent="0.25">
      <c r="A8" s="73" t="s">
        <v>17</v>
      </c>
      <c r="B8" s="73"/>
      <c r="C8" s="73"/>
      <c r="D8" s="73"/>
      <c r="E8" s="73"/>
      <c r="F8" s="73"/>
      <c r="G8" s="73"/>
      <c r="H8" s="73"/>
      <c r="I8" s="74"/>
      <c r="J8" s="74"/>
    </row>
    <row r="9" spans="1:10" ht="18" x14ac:dyDescent="0.25">
      <c r="A9" s="4"/>
      <c r="B9" s="4"/>
      <c r="C9" s="4"/>
      <c r="D9" s="4"/>
      <c r="E9" s="4"/>
      <c r="F9" s="4"/>
      <c r="G9" s="4"/>
      <c r="H9" s="4"/>
      <c r="I9" s="5"/>
      <c r="J9" s="5"/>
    </row>
    <row r="10" spans="1:10" ht="15.75" x14ac:dyDescent="0.25">
      <c r="A10" s="73" t="s">
        <v>23</v>
      </c>
      <c r="B10" s="75"/>
      <c r="C10" s="75"/>
      <c r="D10" s="75"/>
      <c r="E10" s="75"/>
      <c r="F10" s="75"/>
      <c r="G10" s="75"/>
      <c r="H10" s="75"/>
      <c r="I10" s="75"/>
      <c r="J10" s="75"/>
    </row>
    <row r="11" spans="1:10" ht="18" x14ac:dyDescent="0.25">
      <c r="A11" s="1"/>
      <c r="B11" s="2"/>
      <c r="C11" s="2"/>
      <c r="D11" s="2"/>
      <c r="E11" s="6"/>
      <c r="F11" s="7"/>
      <c r="G11" s="7"/>
      <c r="H11" s="7"/>
      <c r="I11" s="7"/>
      <c r="J11" s="25" t="s">
        <v>30</v>
      </c>
    </row>
    <row r="12" spans="1:10" ht="25.5" x14ac:dyDescent="0.25">
      <c r="A12" s="21"/>
      <c r="B12" s="22"/>
      <c r="C12" s="22"/>
      <c r="D12" s="23"/>
      <c r="E12" s="24"/>
      <c r="F12" s="3" t="s">
        <v>136</v>
      </c>
      <c r="G12" s="3" t="s">
        <v>130</v>
      </c>
      <c r="H12" s="3" t="s">
        <v>137</v>
      </c>
      <c r="I12" s="3" t="s">
        <v>37</v>
      </c>
      <c r="J12" s="3" t="s">
        <v>138</v>
      </c>
    </row>
    <row r="13" spans="1:10" x14ac:dyDescent="0.25">
      <c r="A13" s="76" t="s">
        <v>0</v>
      </c>
      <c r="B13" s="77"/>
      <c r="C13" s="77"/>
      <c r="D13" s="77"/>
      <c r="E13" s="78"/>
      <c r="F13" s="58">
        <f>F14+F15</f>
        <v>2325733.16</v>
      </c>
      <c r="G13" s="58">
        <f t="shared" ref="G13:J13" si="0">G14+G15</f>
        <v>2891600</v>
      </c>
      <c r="H13" s="58">
        <f t="shared" si="0"/>
        <v>2876100</v>
      </c>
      <c r="I13" s="58">
        <f t="shared" si="0"/>
        <v>2874700</v>
      </c>
      <c r="J13" s="58">
        <f t="shared" si="0"/>
        <v>2874400</v>
      </c>
    </row>
    <row r="14" spans="1:10" x14ac:dyDescent="0.25">
      <c r="A14" s="79" t="s">
        <v>31</v>
      </c>
      <c r="B14" s="80"/>
      <c r="C14" s="80"/>
      <c r="D14" s="80"/>
      <c r="E14" s="72"/>
      <c r="F14" s="59">
        <v>2325733.16</v>
      </c>
      <c r="G14" s="59">
        <v>2891600</v>
      </c>
      <c r="H14" s="59">
        <v>2876100</v>
      </c>
      <c r="I14" s="59">
        <v>2874700</v>
      </c>
      <c r="J14" s="59">
        <v>2874400</v>
      </c>
    </row>
    <row r="15" spans="1:10" x14ac:dyDescent="0.25">
      <c r="A15" s="71" t="s">
        <v>32</v>
      </c>
      <c r="B15" s="72"/>
      <c r="C15" s="72"/>
      <c r="D15" s="72"/>
      <c r="E15" s="72"/>
      <c r="F15" s="59">
        <v>0</v>
      </c>
      <c r="G15" s="59">
        <v>0</v>
      </c>
      <c r="H15" s="59">
        <v>0</v>
      </c>
      <c r="I15" s="59">
        <v>0</v>
      </c>
      <c r="J15" s="59">
        <v>0</v>
      </c>
    </row>
    <row r="16" spans="1:10" x14ac:dyDescent="0.25">
      <c r="A16" s="26" t="s">
        <v>1</v>
      </c>
      <c r="B16" s="33"/>
      <c r="C16" s="33"/>
      <c r="D16" s="33"/>
      <c r="E16" s="33"/>
      <c r="F16" s="58">
        <f>F17+F18</f>
        <v>2266577.8199999998</v>
      </c>
      <c r="G16" s="58">
        <f t="shared" ref="G16:J16" si="1">G17+G18</f>
        <v>2946600</v>
      </c>
      <c r="H16" s="58">
        <f t="shared" si="1"/>
        <v>2951100</v>
      </c>
      <c r="I16" s="58">
        <f t="shared" si="1"/>
        <v>2874700</v>
      </c>
      <c r="J16" s="58">
        <f t="shared" si="1"/>
        <v>2874400</v>
      </c>
    </row>
    <row r="17" spans="1:10" x14ac:dyDescent="0.25">
      <c r="A17" s="81" t="s">
        <v>33</v>
      </c>
      <c r="B17" s="80"/>
      <c r="C17" s="80"/>
      <c r="D17" s="80"/>
      <c r="E17" s="80"/>
      <c r="F17" s="59">
        <v>2224834.2599999998</v>
      </c>
      <c r="G17" s="59">
        <v>2834900</v>
      </c>
      <c r="H17" s="59">
        <v>2831100</v>
      </c>
      <c r="I17" s="59">
        <v>2807400</v>
      </c>
      <c r="J17" s="60">
        <v>2807200</v>
      </c>
    </row>
    <row r="18" spans="1:10" x14ac:dyDescent="0.25">
      <c r="A18" s="71" t="s">
        <v>34</v>
      </c>
      <c r="B18" s="72"/>
      <c r="C18" s="72"/>
      <c r="D18" s="72"/>
      <c r="E18" s="72"/>
      <c r="F18" s="59">
        <v>41743.56</v>
      </c>
      <c r="G18" s="59">
        <v>111700</v>
      </c>
      <c r="H18" s="59">
        <v>120000</v>
      </c>
      <c r="I18" s="59">
        <v>67300</v>
      </c>
      <c r="J18" s="60">
        <v>67200</v>
      </c>
    </row>
    <row r="19" spans="1:10" x14ac:dyDescent="0.25">
      <c r="A19" s="82" t="s">
        <v>52</v>
      </c>
      <c r="B19" s="77"/>
      <c r="C19" s="77"/>
      <c r="D19" s="77"/>
      <c r="E19" s="77"/>
      <c r="F19" s="58">
        <f>F13-F16</f>
        <v>59155.340000000317</v>
      </c>
      <c r="G19" s="58">
        <f t="shared" ref="G19:J19" si="2">G13-G16</f>
        <v>-55000</v>
      </c>
      <c r="H19" s="58">
        <f t="shared" si="2"/>
        <v>-75000</v>
      </c>
      <c r="I19" s="58">
        <f t="shared" si="2"/>
        <v>0</v>
      </c>
      <c r="J19" s="58">
        <f t="shared" si="2"/>
        <v>0</v>
      </c>
    </row>
    <row r="20" spans="1:10" ht="18" x14ac:dyDescent="0.25">
      <c r="A20" s="4"/>
      <c r="B20" s="17"/>
      <c r="C20" s="17"/>
      <c r="D20" s="17"/>
      <c r="E20" s="17"/>
      <c r="F20" s="17"/>
      <c r="G20" s="17"/>
      <c r="H20" s="18"/>
      <c r="I20" s="18"/>
      <c r="J20" s="18"/>
    </row>
    <row r="21" spans="1:10" ht="15.75" x14ac:dyDescent="0.25">
      <c r="A21" s="73" t="s">
        <v>24</v>
      </c>
      <c r="B21" s="75"/>
      <c r="C21" s="75"/>
      <c r="D21" s="75"/>
      <c r="E21" s="75"/>
      <c r="F21" s="75"/>
      <c r="G21" s="75"/>
      <c r="H21" s="75"/>
      <c r="I21" s="75"/>
      <c r="J21" s="75"/>
    </row>
    <row r="22" spans="1:10" ht="18" x14ac:dyDescent="0.25">
      <c r="A22" s="4"/>
      <c r="B22" s="17"/>
      <c r="C22" s="17"/>
      <c r="D22" s="17"/>
      <c r="E22" s="17"/>
      <c r="F22" s="17"/>
      <c r="G22" s="17"/>
      <c r="H22" s="18"/>
      <c r="I22" s="18"/>
      <c r="J22" s="18"/>
    </row>
    <row r="23" spans="1:10" ht="25.5" x14ac:dyDescent="0.25">
      <c r="A23" s="21"/>
      <c r="B23" s="22"/>
      <c r="C23" s="22"/>
      <c r="D23" s="23"/>
      <c r="E23" s="24"/>
      <c r="F23" s="3" t="s">
        <v>136</v>
      </c>
      <c r="G23" s="3" t="s">
        <v>130</v>
      </c>
      <c r="H23" s="3" t="s">
        <v>137</v>
      </c>
      <c r="I23" s="3" t="s">
        <v>37</v>
      </c>
      <c r="J23" s="3" t="s">
        <v>138</v>
      </c>
    </row>
    <row r="24" spans="1:10" x14ac:dyDescent="0.25">
      <c r="A24" s="71" t="s">
        <v>35</v>
      </c>
      <c r="B24" s="72"/>
      <c r="C24" s="72"/>
      <c r="D24" s="72"/>
      <c r="E24" s="72"/>
      <c r="F24" s="59">
        <v>0</v>
      </c>
      <c r="G24" s="59">
        <v>0</v>
      </c>
      <c r="H24" s="59">
        <v>0</v>
      </c>
      <c r="I24" s="59">
        <v>0</v>
      </c>
      <c r="J24" s="60">
        <v>0</v>
      </c>
    </row>
    <row r="25" spans="1:10" x14ac:dyDescent="0.25">
      <c r="A25" s="71" t="s">
        <v>36</v>
      </c>
      <c r="B25" s="72"/>
      <c r="C25" s="72"/>
      <c r="D25" s="72"/>
      <c r="E25" s="72"/>
      <c r="F25" s="59">
        <v>0</v>
      </c>
      <c r="G25" s="59">
        <v>0</v>
      </c>
      <c r="H25" s="59">
        <v>0</v>
      </c>
      <c r="I25" s="59">
        <v>0</v>
      </c>
      <c r="J25" s="60">
        <v>0</v>
      </c>
    </row>
    <row r="26" spans="1:10" x14ac:dyDescent="0.25">
      <c r="A26" s="82" t="s">
        <v>2</v>
      </c>
      <c r="B26" s="77"/>
      <c r="C26" s="77"/>
      <c r="D26" s="77"/>
      <c r="E26" s="77"/>
      <c r="F26" s="58">
        <f>F24-F25</f>
        <v>0</v>
      </c>
      <c r="G26" s="58">
        <f t="shared" ref="G26:J26" si="3">G24-G25</f>
        <v>0</v>
      </c>
      <c r="H26" s="58">
        <f t="shared" si="3"/>
        <v>0</v>
      </c>
      <c r="I26" s="58">
        <f t="shared" si="3"/>
        <v>0</v>
      </c>
      <c r="J26" s="58">
        <f t="shared" si="3"/>
        <v>0</v>
      </c>
    </row>
    <row r="27" spans="1:10" x14ac:dyDescent="0.25">
      <c r="A27" s="82" t="s">
        <v>53</v>
      </c>
      <c r="B27" s="77"/>
      <c r="C27" s="77"/>
      <c r="D27" s="77"/>
      <c r="E27" s="77"/>
      <c r="F27" s="58">
        <f>F19+F26</f>
        <v>59155.340000000317</v>
      </c>
      <c r="G27" s="58">
        <f t="shared" ref="G27:J27" si="4">G19+G26</f>
        <v>-55000</v>
      </c>
      <c r="H27" s="58">
        <f t="shared" si="4"/>
        <v>-75000</v>
      </c>
      <c r="I27" s="58">
        <f t="shared" si="4"/>
        <v>0</v>
      </c>
      <c r="J27" s="58">
        <f t="shared" si="4"/>
        <v>0</v>
      </c>
    </row>
    <row r="28" spans="1:10" ht="18" x14ac:dyDescent="0.25">
      <c r="A28" s="16"/>
      <c r="B28" s="17"/>
      <c r="C28" s="17"/>
      <c r="D28" s="17"/>
      <c r="E28" s="17"/>
      <c r="F28" s="17"/>
      <c r="G28" s="17"/>
      <c r="H28" s="18"/>
      <c r="I28" s="18"/>
      <c r="J28" s="18"/>
    </row>
    <row r="29" spans="1:10" ht="15.75" x14ac:dyDescent="0.25">
      <c r="A29" s="73" t="s">
        <v>54</v>
      </c>
      <c r="B29" s="75"/>
      <c r="C29" s="75"/>
      <c r="D29" s="75"/>
      <c r="E29" s="75"/>
      <c r="F29" s="75"/>
      <c r="G29" s="75"/>
      <c r="H29" s="75"/>
      <c r="I29" s="75"/>
      <c r="J29" s="75"/>
    </row>
    <row r="30" spans="1:10" ht="15.75" x14ac:dyDescent="0.25">
      <c r="A30" s="31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25.5" x14ac:dyDescent="0.25">
      <c r="A31" s="21"/>
      <c r="B31" s="22"/>
      <c r="C31" s="22"/>
      <c r="D31" s="23"/>
      <c r="E31" s="24"/>
      <c r="F31" s="3" t="s">
        <v>136</v>
      </c>
      <c r="G31" s="3" t="s">
        <v>130</v>
      </c>
      <c r="H31" s="3" t="s">
        <v>137</v>
      </c>
      <c r="I31" s="3" t="s">
        <v>37</v>
      </c>
      <c r="J31" s="3" t="s">
        <v>138</v>
      </c>
    </row>
    <row r="32" spans="1:10" ht="15" customHeight="1" x14ac:dyDescent="0.25">
      <c r="A32" s="85" t="s">
        <v>55</v>
      </c>
      <c r="B32" s="86"/>
      <c r="C32" s="86"/>
      <c r="D32" s="86"/>
      <c r="E32" s="87"/>
      <c r="F32" s="61">
        <v>41386.160000000003</v>
      </c>
      <c r="G32" s="61">
        <v>55000</v>
      </c>
      <c r="H32" s="61">
        <v>75000</v>
      </c>
      <c r="I32" s="61">
        <v>0</v>
      </c>
      <c r="J32" s="62">
        <v>0</v>
      </c>
    </row>
    <row r="33" spans="1:10" ht="15" customHeight="1" x14ac:dyDescent="0.25">
      <c r="A33" s="82" t="s">
        <v>56</v>
      </c>
      <c r="B33" s="77"/>
      <c r="C33" s="77"/>
      <c r="D33" s="77"/>
      <c r="E33" s="77"/>
      <c r="F33" s="63">
        <f>F27+F32</f>
        <v>100541.50000000032</v>
      </c>
      <c r="G33" s="63">
        <f t="shared" ref="G33:J33" si="5">G27+G32</f>
        <v>0</v>
      </c>
      <c r="H33" s="63">
        <f t="shared" si="5"/>
        <v>0</v>
      </c>
      <c r="I33" s="63">
        <f t="shared" si="5"/>
        <v>0</v>
      </c>
      <c r="J33" s="64">
        <f t="shared" si="5"/>
        <v>0</v>
      </c>
    </row>
    <row r="34" spans="1:10" ht="45" customHeight="1" x14ac:dyDescent="0.25">
      <c r="A34" s="76" t="s">
        <v>57</v>
      </c>
      <c r="B34" s="88"/>
      <c r="C34" s="88"/>
      <c r="D34" s="88"/>
      <c r="E34" s="89"/>
      <c r="F34" s="63">
        <f>F19+F26+F32-F33</f>
        <v>0</v>
      </c>
      <c r="G34" s="63">
        <f t="shared" ref="G34:J34" si="6">G19+G26+G32-G33</f>
        <v>0</v>
      </c>
      <c r="H34" s="63">
        <f t="shared" si="6"/>
        <v>0</v>
      </c>
      <c r="I34" s="63">
        <f t="shared" si="6"/>
        <v>0</v>
      </c>
      <c r="J34" s="64">
        <f t="shared" si="6"/>
        <v>0</v>
      </c>
    </row>
    <row r="35" spans="1:10" ht="15.75" x14ac:dyDescent="0.25">
      <c r="A35" s="34"/>
      <c r="B35" s="35"/>
      <c r="C35" s="35"/>
      <c r="D35" s="35"/>
      <c r="E35" s="35"/>
      <c r="F35" s="35"/>
      <c r="G35" s="35"/>
      <c r="H35" s="35"/>
      <c r="I35" s="35"/>
      <c r="J35" s="35"/>
    </row>
    <row r="36" spans="1:10" ht="15.75" x14ac:dyDescent="0.25">
      <c r="A36" s="90" t="s">
        <v>51</v>
      </c>
      <c r="B36" s="90"/>
      <c r="C36" s="90"/>
      <c r="D36" s="90"/>
      <c r="E36" s="90"/>
      <c r="F36" s="90"/>
      <c r="G36" s="90"/>
      <c r="H36" s="90"/>
      <c r="I36" s="90"/>
      <c r="J36" s="90"/>
    </row>
    <row r="37" spans="1:10" ht="18" x14ac:dyDescent="0.25">
      <c r="A37" s="36"/>
      <c r="B37" s="37"/>
      <c r="C37" s="37"/>
      <c r="D37" s="37"/>
      <c r="E37" s="37"/>
      <c r="F37" s="37"/>
      <c r="G37" s="37"/>
      <c r="H37" s="38"/>
      <c r="I37" s="38"/>
      <c r="J37" s="38"/>
    </row>
    <row r="38" spans="1:10" ht="25.5" x14ac:dyDescent="0.25">
      <c r="A38" s="39"/>
      <c r="B38" s="40"/>
      <c r="C38" s="40"/>
      <c r="D38" s="41"/>
      <c r="E38" s="42"/>
      <c r="F38" s="3" t="s">
        <v>136</v>
      </c>
      <c r="G38" s="3" t="s">
        <v>130</v>
      </c>
      <c r="H38" s="3" t="s">
        <v>137</v>
      </c>
      <c r="I38" s="3" t="s">
        <v>37</v>
      </c>
      <c r="J38" s="3" t="s">
        <v>138</v>
      </c>
    </row>
    <row r="39" spans="1:10" x14ac:dyDescent="0.25">
      <c r="A39" s="85" t="s">
        <v>55</v>
      </c>
      <c r="B39" s="86"/>
      <c r="C39" s="86"/>
      <c r="D39" s="86"/>
      <c r="E39" s="87"/>
      <c r="F39" s="61">
        <v>41386.160000000003</v>
      </c>
      <c r="G39" s="61">
        <v>55000</v>
      </c>
      <c r="H39" s="61">
        <v>75000</v>
      </c>
      <c r="I39" s="61">
        <f>H42</f>
        <v>0</v>
      </c>
      <c r="J39" s="62">
        <f>I42</f>
        <v>0</v>
      </c>
    </row>
    <row r="40" spans="1:10" ht="28.5" customHeight="1" x14ac:dyDescent="0.25">
      <c r="A40" s="85" t="s">
        <v>58</v>
      </c>
      <c r="B40" s="86"/>
      <c r="C40" s="86"/>
      <c r="D40" s="86"/>
      <c r="E40" s="87"/>
      <c r="F40" s="61">
        <v>0</v>
      </c>
      <c r="G40" s="61">
        <v>55000</v>
      </c>
      <c r="H40" s="61">
        <v>75000</v>
      </c>
      <c r="I40" s="61">
        <v>0</v>
      </c>
      <c r="J40" s="62">
        <v>0</v>
      </c>
    </row>
    <row r="41" spans="1:10" x14ac:dyDescent="0.25">
      <c r="A41" s="85" t="s">
        <v>59</v>
      </c>
      <c r="B41" s="91"/>
      <c r="C41" s="91"/>
      <c r="D41" s="91"/>
      <c r="E41" s="92"/>
      <c r="F41" s="61">
        <v>59155.34</v>
      </c>
      <c r="G41" s="61">
        <v>0</v>
      </c>
      <c r="H41" s="61">
        <v>0</v>
      </c>
      <c r="I41" s="61">
        <v>0</v>
      </c>
      <c r="J41" s="62">
        <v>0</v>
      </c>
    </row>
    <row r="42" spans="1:10" ht="15" customHeight="1" x14ac:dyDescent="0.25">
      <c r="A42" s="82" t="s">
        <v>56</v>
      </c>
      <c r="B42" s="77"/>
      <c r="C42" s="77"/>
      <c r="D42" s="77"/>
      <c r="E42" s="77"/>
      <c r="F42" s="65">
        <f>F39-F40+F41</f>
        <v>100541.5</v>
      </c>
      <c r="G42" s="65">
        <f t="shared" ref="G42:J42" si="7">G39-G40+G41</f>
        <v>0</v>
      </c>
      <c r="H42" s="65">
        <f t="shared" si="7"/>
        <v>0</v>
      </c>
      <c r="I42" s="65">
        <f t="shared" si="7"/>
        <v>0</v>
      </c>
      <c r="J42" s="66">
        <f t="shared" si="7"/>
        <v>0</v>
      </c>
    </row>
    <row r="43" spans="1:10" ht="17.25" customHeight="1" x14ac:dyDescent="0.25"/>
    <row r="44" spans="1:10" x14ac:dyDescent="0.25">
      <c r="A44" s="83"/>
      <c r="B44" s="84"/>
      <c r="C44" s="84"/>
      <c r="D44" s="84"/>
      <c r="E44" s="84"/>
      <c r="F44" s="84"/>
      <c r="G44" s="84"/>
      <c r="H44" s="84"/>
      <c r="I44" s="84"/>
      <c r="J44" s="84"/>
    </row>
    <row r="45" spans="1:10" ht="9" customHeight="1" x14ac:dyDescent="0.25"/>
    <row r="47" spans="1:10" x14ac:dyDescent="0.25">
      <c r="A47" t="s">
        <v>151</v>
      </c>
      <c r="I47" t="s">
        <v>64</v>
      </c>
    </row>
    <row r="49" spans="9:9" x14ac:dyDescent="0.25">
      <c r="I49" s="43"/>
    </row>
    <row r="50" spans="9:9" x14ac:dyDescent="0.25">
      <c r="I50" t="s">
        <v>152</v>
      </c>
    </row>
  </sheetData>
  <mergeCells count="24">
    <mergeCell ref="A44:J44"/>
    <mergeCell ref="A26:E26"/>
    <mergeCell ref="A27:E27"/>
    <mergeCell ref="A29:J29"/>
    <mergeCell ref="A32:E32"/>
    <mergeCell ref="A33:E33"/>
    <mergeCell ref="A34:E34"/>
    <mergeCell ref="A36:J36"/>
    <mergeCell ref="A39:E39"/>
    <mergeCell ref="A40:E40"/>
    <mergeCell ref="A41:E41"/>
    <mergeCell ref="A42:E42"/>
    <mergeCell ref="A25:E25"/>
    <mergeCell ref="A6:J6"/>
    <mergeCell ref="A8:J8"/>
    <mergeCell ref="A10:J10"/>
    <mergeCell ref="A13:E13"/>
    <mergeCell ref="A14:E14"/>
    <mergeCell ref="A15:E15"/>
    <mergeCell ref="A17:E17"/>
    <mergeCell ref="A18:E18"/>
    <mergeCell ref="A19:E19"/>
    <mergeCell ref="A21:J21"/>
    <mergeCell ref="A24:E24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6"/>
  <sheetViews>
    <sheetView topLeftCell="A2" workbookViewId="0">
      <selection activeCell="A42" sqref="A42:F48"/>
    </sheetView>
  </sheetViews>
  <sheetFormatPr defaultRowHeight="15" x14ac:dyDescent="0.25"/>
  <cols>
    <col min="1" max="1" width="11.28515625" customWidth="1"/>
    <col min="2" max="7" width="25.28515625" customWidth="1"/>
  </cols>
  <sheetData>
    <row r="1" spans="1:7" x14ac:dyDescent="0.25">
      <c r="A1" t="s">
        <v>60</v>
      </c>
    </row>
    <row r="2" spans="1:7" x14ac:dyDescent="0.25">
      <c r="A2" t="s">
        <v>61</v>
      </c>
    </row>
    <row r="3" spans="1:7" x14ac:dyDescent="0.25">
      <c r="A3" t="s">
        <v>62</v>
      </c>
    </row>
    <row r="4" spans="1:7" x14ac:dyDescent="0.25">
      <c r="A4" t="s">
        <v>63</v>
      </c>
    </row>
    <row r="7" spans="1:7" ht="42" customHeight="1" x14ac:dyDescent="0.25">
      <c r="A7" s="73" t="s">
        <v>135</v>
      </c>
      <c r="B7" s="73"/>
      <c r="C7" s="73"/>
      <c r="D7" s="73"/>
      <c r="E7" s="73"/>
      <c r="F7" s="73"/>
      <c r="G7" s="73"/>
    </row>
    <row r="8" spans="1:7" ht="18" customHeight="1" x14ac:dyDescent="0.25">
      <c r="A8" s="4"/>
      <c r="B8" s="4"/>
      <c r="C8" s="4"/>
      <c r="D8" s="4"/>
      <c r="E8" s="4"/>
      <c r="F8" s="4"/>
      <c r="G8" s="4"/>
    </row>
    <row r="9" spans="1:7" ht="15.75" customHeight="1" x14ac:dyDescent="0.25">
      <c r="A9" s="73" t="s">
        <v>17</v>
      </c>
      <c r="B9" s="73"/>
      <c r="C9" s="73"/>
      <c r="D9" s="73"/>
      <c r="E9" s="73"/>
      <c r="F9" s="73"/>
      <c r="G9" s="73"/>
    </row>
    <row r="10" spans="1:7" ht="18" x14ac:dyDescent="0.25">
      <c r="A10" s="4"/>
      <c r="B10" s="4"/>
      <c r="C10" s="4"/>
      <c r="D10" s="4"/>
      <c r="E10" s="4"/>
      <c r="F10" s="5"/>
      <c r="G10" s="5"/>
    </row>
    <row r="11" spans="1:7" ht="18" customHeight="1" x14ac:dyDescent="0.25">
      <c r="A11" s="73" t="s">
        <v>4</v>
      </c>
      <c r="B11" s="73"/>
      <c r="C11" s="73"/>
      <c r="D11" s="73"/>
      <c r="E11" s="73"/>
      <c r="F11" s="73"/>
      <c r="G11" s="73"/>
    </row>
    <row r="12" spans="1:7" ht="18" x14ac:dyDescent="0.25">
      <c r="A12" s="4"/>
      <c r="B12" s="4"/>
      <c r="C12" s="4"/>
      <c r="D12" s="4"/>
      <c r="E12" s="4"/>
      <c r="F12" s="5"/>
      <c r="G12" s="5"/>
    </row>
    <row r="13" spans="1:7" ht="15.75" customHeight="1" x14ac:dyDescent="0.25">
      <c r="A13" s="73" t="s">
        <v>38</v>
      </c>
      <c r="B13" s="73"/>
      <c r="C13" s="73"/>
      <c r="D13" s="73"/>
      <c r="E13" s="73"/>
      <c r="F13" s="73"/>
      <c r="G13" s="73"/>
    </row>
    <row r="14" spans="1:7" ht="18" x14ac:dyDescent="0.25">
      <c r="A14" s="4"/>
      <c r="B14" s="4"/>
      <c r="C14" s="4"/>
      <c r="D14" s="4"/>
      <c r="E14" s="4"/>
      <c r="F14" s="5"/>
      <c r="G14" s="5"/>
    </row>
    <row r="15" spans="1:7" ht="25.5" x14ac:dyDescent="0.25">
      <c r="A15" s="15" t="s">
        <v>65</v>
      </c>
      <c r="B15" s="14" t="s">
        <v>3</v>
      </c>
      <c r="C15" s="14" t="s">
        <v>129</v>
      </c>
      <c r="D15" s="15" t="s">
        <v>130</v>
      </c>
      <c r="E15" s="15" t="s">
        <v>131</v>
      </c>
      <c r="F15" s="15" t="s">
        <v>29</v>
      </c>
      <c r="G15" s="15" t="s">
        <v>132</v>
      </c>
    </row>
    <row r="16" spans="1:7" x14ac:dyDescent="0.25">
      <c r="A16" s="28"/>
      <c r="B16" s="27" t="s">
        <v>0</v>
      </c>
      <c r="C16" s="47">
        <f>C17+C24</f>
        <v>2325733.1599999997</v>
      </c>
      <c r="D16" s="47">
        <f t="shared" ref="D16:G16" si="0">D17+D24</f>
        <v>2946600</v>
      </c>
      <c r="E16" s="47">
        <f t="shared" si="0"/>
        <v>2951100</v>
      </c>
      <c r="F16" s="47">
        <f t="shared" si="0"/>
        <v>2874700</v>
      </c>
      <c r="G16" s="47">
        <f t="shared" si="0"/>
        <v>2874400</v>
      </c>
    </row>
    <row r="17" spans="1:7" ht="15.75" customHeight="1" x14ac:dyDescent="0.25">
      <c r="A17" s="44" t="s">
        <v>66</v>
      </c>
      <c r="B17" s="44" t="s">
        <v>7</v>
      </c>
      <c r="C17" s="47">
        <f>C18+C19+C20+C21+C22+C23</f>
        <v>2325733.1599999997</v>
      </c>
      <c r="D17" s="47">
        <f>D18+D19+D20+D21+D22+D23</f>
        <v>2891600</v>
      </c>
      <c r="E17" s="47">
        <v>2876100</v>
      </c>
      <c r="F17" s="47">
        <v>2874700</v>
      </c>
      <c r="G17" s="47">
        <v>2874400</v>
      </c>
    </row>
    <row r="18" spans="1:7" ht="45" x14ac:dyDescent="0.25">
      <c r="A18" s="44" t="s">
        <v>67</v>
      </c>
      <c r="B18" s="45" t="s">
        <v>25</v>
      </c>
      <c r="C18" s="47">
        <v>1924644.97</v>
      </c>
      <c r="D18" s="47">
        <v>2465700</v>
      </c>
      <c r="E18" s="47">
        <v>2471600</v>
      </c>
      <c r="F18" s="47">
        <v>2471600</v>
      </c>
      <c r="G18" s="47">
        <v>2471600</v>
      </c>
    </row>
    <row r="19" spans="1:7" x14ac:dyDescent="0.25">
      <c r="A19" s="44" t="s">
        <v>68</v>
      </c>
      <c r="B19" s="45" t="s">
        <v>69</v>
      </c>
      <c r="C19" s="47">
        <v>0.16</v>
      </c>
      <c r="D19" s="47">
        <v>0</v>
      </c>
      <c r="E19" s="47">
        <v>0</v>
      </c>
      <c r="F19" s="47">
        <v>0</v>
      </c>
      <c r="G19" s="47">
        <v>0</v>
      </c>
    </row>
    <row r="20" spans="1:7" ht="60" x14ac:dyDescent="0.25">
      <c r="A20" s="44" t="s">
        <v>70</v>
      </c>
      <c r="B20" s="45" t="s">
        <v>71</v>
      </c>
      <c r="C20" s="47">
        <v>171672.95999999999</v>
      </c>
      <c r="D20" s="47">
        <v>160000</v>
      </c>
      <c r="E20" s="47">
        <v>165000</v>
      </c>
      <c r="F20" s="47">
        <v>165000</v>
      </c>
      <c r="G20" s="47">
        <v>165000</v>
      </c>
    </row>
    <row r="21" spans="1:7" ht="75" x14ac:dyDescent="0.25">
      <c r="A21" s="44" t="s">
        <v>72</v>
      </c>
      <c r="B21" s="45" t="s">
        <v>73</v>
      </c>
      <c r="C21" s="47">
        <v>200</v>
      </c>
      <c r="D21" s="47">
        <v>0</v>
      </c>
      <c r="E21" s="47">
        <v>0</v>
      </c>
      <c r="F21" s="47">
        <v>0</v>
      </c>
      <c r="G21" s="47">
        <v>0</v>
      </c>
    </row>
    <row r="22" spans="1:7" ht="60" x14ac:dyDescent="0.25">
      <c r="A22" s="44" t="s">
        <v>74</v>
      </c>
      <c r="B22" s="45" t="s">
        <v>26</v>
      </c>
      <c r="C22" s="47">
        <v>229215.07</v>
      </c>
      <c r="D22" s="47">
        <v>265900</v>
      </c>
      <c r="E22" s="47">
        <v>239500</v>
      </c>
      <c r="F22" s="47">
        <v>238100</v>
      </c>
      <c r="G22" s="47">
        <v>237800</v>
      </c>
    </row>
    <row r="23" spans="1:7" ht="30" x14ac:dyDescent="0.25">
      <c r="A23" s="44" t="s">
        <v>75</v>
      </c>
      <c r="B23" s="45" t="s">
        <v>76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57">
        <v>9</v>
      </c>
      <c r="B24" s="45" t="s">
        <v>133</v>
      </c>
      <c r="C24" s="47">
        <v>0</v>
      </c>
      <c r="D24" s="47">
        <v>55000</v>
      </c>
      <c r="E24" s="47">
        <v>75000</v>
      </c>
      <c r="F24" s="47">
        <v>0</v>
      </c>
      <c r="G24" s="47">
        <v>0</v>
      </c>
    </row>
    <row r="25" spans="1:7" x14ac:dyDescent="0.25">
      <c r="A25" s="57">
        <v>92</v>
      </c>
      <c r="B25" s="45" t="s">
        <v>134</v>
      </c>
      <c r="C25" s="47">
        <v>0</v>
      </c>
      <c r="D25" s="47">
        <v>55000</v>
      </c>
      <c r="E25" s="47">
        <v>75000</v>
      </c>
      <c r="F25" s="47">
        <v>0</v>
      </c>
      <c r="G25" s="47">
        <v>0</v>
      </c>
    </row>
    <row r="26" spans="1:7" x14ac:dyDescent="0.25">
      <c r="B26" s="46"/>
      <c r="C26" s="56"/>
      <c r="D26" s="56"/>
      <c r="E26" s="56"/>
      <c r="F26" s="56"/>
      <c r="G26" s="56"/>
    </row>
    <row r="28" spans="1:7" ht="15.75" customHeight="1" x14ac:dyDescent="0.25">
      <c r="A28" s="73" t="s">
        <v>39</v>
      </c>
      <c r="B28" s="73"/>
      <c r="C28" s="73"/>
      <c r="D28" s="73"/>
      <c r="E28" s="73"/>
      <c r="F28" s="73"/>
      <c r="G28" s="73"/>
    </row>
    <row r="29" spans="1:7" ht="18" x14ac:dyDescent="0.25">
      <c r="A29" s="4"/>
      <c r="B29" s="4"/>
      <c r="C29" s="4"/>
      <c r="D29" s="4"/>
      <c r="E29" s="4"/>
      <c r="F29" s="5"/>
      <c r="G29" s="5"/>
    </row>
    <row r="30" spans="1:7" ht="25.5" x14ac:dyDescent="0.25">
      <c r="A30" s="15" t="s">
        <v>65</v>
      </c>
      <c r="B30" s="14" t="s">
        <v>8</v>
      </c>
      <c r="C30" s="14" t="s">
        <v>129</v>
      </c>
      <c r="D30" s="15" t="s">
        <v>130</v>
      </c>
      <c r="E30" s="15" t="s">
        <v>131</v>
      </c>
      <c r="F30" s="15" t="s">
        <v>29</v>
      </c>
      <c r="G30" s="15" t="s">
        <v>132</v>
      </c>
    </row>
    <row r="31" spans="1:7" x14ac:dyDescent="0.25">
      <c r="A31" s="28"/>
      <c r="B31" s="27" t="s">
        <v>1</v>
      </c>
      <c r="C31" s="47">
        <v>2266577.8199999998</v>
      </c>
      <c r="D31" s="47">
        <v>2946600</v>
      </c>
      <c r="E31" s="47">
        <v>2951100</v>
      </c>
      <c r="F31" s="47">
        <v>2874700</v>
      </c>
      <c r="G31" s="47">
        <v>2874400</v>
      </c>
    </row>
    <row r="32" spans="1:7" ht="15.75" customHeight="1" x14ac:dyDescent="0.25">
      <c r="A32" s="44" t="s">
        <v>77</v>
      </c>
      <c r="B32" s="44" t="s">
        <v>9</v>
      </c>
      <c r="C32" s="47">
        <v>2224834.2599999998</v>
      </c>
      <c r="D32" s="47">
        <v>2834900</v>
      </c>
      <c r="E32" s="47">
        <v>2831100</v>
      </c>
      <c r="F32" s="47">
        <v>2807400</v>
      </c>
      <c r="G32" s="47">
        <v>2807200</v>
      </c>
    </row>
    <row r="33" spans="1:7" ht="15.75" customHeight="1" x14ac:dyDescent="0.25">
      <c r="A33" s="44" t="s">
        <v>78</v>
      </c>
      <c r="B33" s="44" t="s">
        <v>10</v>
      </c>
      <c r="C33" s="47">
        <v>1901774.52</v>
      </c>
      <c r="D33" s="47">
        <v>2441700</v>
      </c>
      <c r="E33" s="47">
        <v>2441700</v>
      </c>
      <c r="F33" s="47">
        <v>2441700</v>
      </c>
      <c r="G33" s="47">
        <v>2441700</v>
      </c>
    </row>
    <row r="34" spans="1:7" x14ac:dyDescent="0.25">
      <c r="A34" s="44" t="s">
        <v>79</v>
      </c>
      <c r="B34" s="44" t="s">
        <v>20</v>
      </c>
      <c r="C34" s="47">
        <v>313215.28000000003</v>
      </c>
      <c r="D34" s="47">
        <v>384300</v>
      </c>
      <c r="E34" s="47">
        <v>379800</v>
      </c>
      <c r="F34" s="47">
        <v>356100</v>
      </c>
      <c r="G34" s="47">
        <v>355900</v>
      </c>
    </row>
    <row r="35" spans="1:7" x14ac:dyDescent="0.25">
      <c r="A35" s="44" t="s">
        <v>80</v>
      </c>
      <c r="B35" s="44" t="s">
        <v>81</v>
      </c>
      <c r="C35" s="47">
        <v>4119.97</v>
      </c>
      <c r="D35" s="47">
        <v>5000</v>
      </c>
      <c r="E35" s="47">
        <v>7300</v>
      </c>
      <c r="F35" s="47">
        <v>7300</v>
      </c>
      <c r="G35" s="47">
        <v>7300</v>
      </c>
    </row>
    <row r="36" spans="1:7" ht="45" x14ac:dyDescent="0.25">
      <c r="A36" s="44" t="s">
        <v>82</v>
      </c>
      <c r="B36" s="45" t="s">
        <v>83</v>
      </c>
      <c r="C36" s="47">
        <v>3630</v>
      </c>
      <c r="D36" s="47">
        <v>1700</v>
      </c>
      <c r="E36" s="47">
        <v>1700</v>
      </c>
      <c r="F36" s="47">
        <v>1700</v>
      </c>
      <c r="G36" s="47">
        <v>1700</v>
      </c>
    </row>
    <row r="37" spans="1:7" x14ac:dyDescent="0.25">
      <c r="A37" s="44" t="s">
        <v>84</v>
      </c>
      <c r="B37" s="44" t="s">
        <v>85</v>
      </c>
      <c r="C37" s="47">
        <v>2094.4899999999998</v>
      </c>
      <c r="D37" s="47">
        <v>2200</v>
      </c>
      <c r="E37" s="47">
        <v>600</v>
      </c>
      <c r="F37" s="47">
        <v>600</v>
      </c>
      <c r="G37" s="47">
        <v>600</v>
      </c>
    </row>
    <row r="38" spans="1:7" ht="30" x14ac:dyDescent="0.25">
      <c r="A38" s="44" t="s">
        <v>86</v>
      </c>
      <c r="B38" s="45" t="s">
        <v>11</v>
      </c>
      <c r="C38" s="47">
        <v>41743.56</v>
      </c>
      <c r="D38" s="47">
        <v>111700</v>
      </c>
      <c r="E38" s="47">
        <v>120000</v>
      </c>
      <c r="F38" s="47">
        <v>67300</v>
      </c>
      <c r="G38" s="47">
        <v>67200</v>
      </c>
    </row>
    <row r="39" spans="1:7" ht="45" x14ac:dyDescent="0.25">
      <c r="A39" s="44" t="s">
        <v>87</v>
      </c>
      <c r="B39" s="45" t="s">
        <v>12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ht="45" x14ac:dyDescent="0.25">
      <c r="A40" s="44" t="s">
        <v>88</v>
      </c>
      <c r="B40" s="45" t="s">
        <v>27</v>
      </c>
      <c r="C40" s="47">
        <v>41743.56</v>
      </c>
      <c r="D40" s="47">
        <v>111700</v>
      </c>
      <c r="E40" s="47">
        <v>120000</v>
      </c>
      <c r="F40" s="47">
        <v>67300</v>
      </c>
      <c r="G40" s="47">
        <v>67200</v>
      </c>
    </row>
    <row r="41" spans="1:7" x14ac:dyDescent="0.25">
      <c r="B41" s="46"/>
    </row>
    <row r="43" spans="1:7" x14ac:dyDescent="0.25">
      <c r="A43" t="s">
        <v>151</v>
      </c>
      <c r="E43" t="s">
        <v>64</v>
      </c>
    </row>
    <row r="45" spans="1:7" x14ac:dyDescent="0.25">
      <c r="E45" s="43"/>
    </row>
    <row r="46" spans="1:7" x14ac:dyDescent="0.25">
      <c r="E46" t="s">
        <v>152</v>
      </c>
    </row>
  </sheetData>
  <mergeCells count="5">
    <mergeCell ref="A28:G28"/>
    <mergeCell ref="A7:G7"/>
    <mergeCell ref="A9:G9"/>
    <mergeCell ref="A11:G11"/>
    <mergeCell ref="A13:G13"/>
  </mergeCells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tabSelected="1" topLeftCell="A4" workbookViewId="0">
      <selection activeCell="J14" sqref="J14"/>
    </sheetView>
  </sheetViews>
  <sheetFormatPr defaultRowHeight="15" x14ac:dyDescent="0.25"/>
  <cols>
    <col min="1" max="1" width="31.28515625" customWidth="1"/>
    <col min="2" max="6" width="25.28515625" customWidth="1"/>
  </cols>
  <sheetData>
    <row r="1" spans="1:6" x14ac:dyDescent="0.25">
      <c r="A1" t="s">
        <v>60</v>
      </c>
    </row>
    <row r="2" spans="1:6" x14ac:dyDescent="0.25">
      <c r="A2" t="s">
        <v>61</v>
      </c>
    </row>
    <row r="3" spans="1:6" x14ac:dyDescent="0.25">
      <c r="A3" t="s">
        <v>62</v>
      </c>
    </row>
    <row r="4" spans="1:6" x14ac:dyDescent="0.25">
      <c r="A4" t="s">
        <v>63</v>
      </c>
    </row>
    <row r="6" spans="1:6" ht="42" customHeight="1" x14ac:dyDescent="0.25">
      <c r="A6" s="73" t="s">
        <v>135</v>
      </c>
      <c r="B6" s="73"/>
      <c r="C6" s="73"/>
      <c r="D6" s="73"/>
      <c r="E6" s="73"/>
      <c r="F6" s="73"/>
    </row>
    <row r="7" spans="1:6" ht="18" customHeight="1" x14ac:dyDescent="0.25">
      <c r="A7" s="4"/>
      <c r="B7" s="4"/>
      <c r="C7" s="4"/>
      <c r="D7" s="4"/>
      <c r="E7" s="4"/>
      <c r="F7" s="4"/>
    </row>
    <row r="8" spans="1:6" ht="15.75" customHeight="1" x14ac:dyDescent="0.25">
      <c r="A8" s="73" t="s">
        <v>17</v>
      </c>
      <c r="B8" s="73"/>
      <c r="C8" s="73"/>
      <c r="D8" s="73"/>
      <c r="E8" s="73"/>
      <c r="F8" s="73"/>
    </row>
    <row r="9" spans="1:6" ht="18" x14ac:dyDescent="0.25">
      <c r="B9" s="4"/>
      <c r="C9" s="4"/>
      <c r="D9" s="4"/>
      <c r="E9" s="5"/>
      <c r="F9" s="5"/>
    </row>
    <row r="10" spans="1:6" ht="18" customHeight="1" x14ac:dyDescent="0.25">
      <c r="A10" s="73" t="s">
        <v>4</v>
      </c>
      <c r="B10" s="73"/>
      <c r="C10" s="73"/>
      <c r="D10" s="73"/>
      <c r="E10" s="73"/>
      <c r="F10" s="73"/>
    </row>
    <row r="11" spans="1:6" ht="18" x14ac:dyDescent="0.25">
      <c r="A11" s="4"/>
      <c r="B11" s="4"/>
      <c r="C11" s="4"/>
      <c r="D11" s="4"/>
      <c r="E11" s="5"/>
      <c r="F11" s="5"/>
    </row>
    <row r="12" spans="1:6" ht="15.75" customHeight="1" x14ac:dyDescent="0.25">
      <c r="A12" s="73" t="s">
        <v>153</v>
      </c>
      <c r="B12" s="73"/>
      <c r="C12" s="73"/>
      <c r="D12" s="73"/>
      <c r="E12" s="73"/>
      <c r="F12" s="73"/>
    </row>
    <row r="13" spans="1:6" ht="18" x14ac:dyDescent="0.25">
      <c r="A13" s="4"/>
      <c r="B13" s="4"/>
      <c r="C13" s="4"/>
      <c r="D13" s="4"/>
      <c r="E13" s="5"/>
      <c r="F13" s="5"/>
    </row>
    <row r="14" spans="1:6" ht="25.5" x14ac:dyDescent="0.25">
      <c r="A14" s="15" t="s">
        <v>40</v>
      </c>
      <c r="B14" s="14" t="s">
        <v>129</v>
      </c>
      <c r="C14" s="15" t="s">
        <v>130</v>
      </c>
      <c r="D14" s="15" t="s">
        <v>131</v>
      </c>
      <c r="E14" s="15" t="s">
        <v>29</v>
      </c>
      <c r="F14" s="15" t="s">
        <v>132</v>
      </c>
    </row>
    <row r="15" spans="1:6" x14ac:dyDescent="0.25">
      <c r="A15" s="44" t="s">
        <v>92</v>
      </c>
      <c r="B15" s="47">
        <f>B16+B19+B21+B23+B25</f>
        <v>2325733.16</v>
      </c>
      <c r="C15" s="47">
        <f t="shared" ref="C15" si="0">C16+C19+C21+C23+C25</f>
        <v>2946600</v>
      </c>
      <c r="D15" s="47">
        <v>2951100</v>
      </c>
      <c r="E15" s="47">
        <v>2874700</v>
      </c>
      <c r="F15" s="47">
        <v>2874400</v>
      </c>
    </row>
    <row r="16" spans="1:6" x14ac:dyDescent="0.25">
      <c r="A16" s="45" t="s">
        <v>93</v>
      </c>
      <c r="B16" s="47">
        <f>B17+B18</f>
        <v>229215.07</v>
      </c>
      <c r="C16" s="47">
        <f>C17+C18</f>
        <v>265900</v>
      </c>
      <c r="D16" s="47">
        <v>239500</v>
      </c>
      <c r="E16" s="47">
        <v>238100</v>
      </c>
      <c r="F16" s="47">
        <v>237800</v>
      </c>
    </row>
    <row r="17" spans="1:6" x14ac:dyDescent="0.25">
      <c r="A17" s="45" t="s">
        <v>94</v>
      </c>
      <c r="B17" s="47">
        <v>53886.31</v>
      </c>
      <c r="C17" s="47">
        <v>90600</v>
      </c>
      <c r="D17" s="47">
        <v>77400</v>
      </c>
      <c r="E17" s="47">
        <v>76000</v>
      </c>
      <c r="F17" s="47">
        <v>75700</v>
      </c>
    </row>
    <row r="18" spans="1:6" ht="30" x14ac:dyDescent="0.25">
      <c r="A18" s="45" t="s">
        <v>95</v>
      </c>
      <c r="B18" s="47">
        <v>175328.76</v>
      </c>
      <c r="C18" s="47">
        <v>175300</v>
      </c>
      <c r="D18" s="47">
        <v>162100</v>
      </c>
      <c r="E18" s="47">
        <v>162100</v>
      </c>
      <c r="F18" s="47">
        <v>162100</v>
      </c>
    </row>
    <row r="19" spans="1:6" x14ac:dyDescent="0.25">
      <c r="A19" s="45" t="s">
        <v>96</v>
      </c>
      <c r="B19" s="47">
        <v>0.16</v>
      </c>
      <c r="C19" s="47">
        <v>0</v>
      </c>
      <c r="D19" s="47">
        <v>0</v>
      </c>
      <c r="E19" s="47">
        <v>0</v>
      </c>
      <c r="F19" s="47">
        <v>0</v>
      </c>
    </row>
    <row r="20" spans="1:6" x14ac:dyDescent="0.25">
      <c r="A20" s="45" t="s">
        <v>97</v>
      </c>
      <c r="B20" s="47">
        <v>0.16</v>
      </c>
      <c r="C20" s="47">
        <v>0</v>
      </c>
      <c r="D20" s="47">
        <v>0</v>
      </c>
      <c r="E20" s="47">
        <v>0</v>
      </c>
      <c r="F20" s="47">
        <v>0</v>
      </c>
    </row>
    <row r="21" spans="1:6" ht="30" x14ac:dyDescent="0.25">
      <c r="A21" s="45" t="s">
        <v>98</v>
      </c>
      <c r="B21" s="47">
        <v>171672.95999999999</v>
      </c>
      <c r="C21" s="47">
        <v>215000</v>
      </c>
      <c r="D21" s="47">
        <v>240000</v>
      </c>
      <c r="E21" s="47">
        <v>165000</v>
      </c>
      <c r="F21" s="47">
        <v>165000</v>
      </c>
    </row>
    <row r="22" spans="1:6" ht="30" x14ac:dyDescent="0.25">
      <c r="A22" s="45" t="s">
        <v>99</v>
      </c>
      <c r="B22" s="47">
        <v>171672.95999999999</v>
      </c>
      <c r="C22" s="47">
        <v>215000</v>
      </c>
      <c r="D22" s="47">
        <v>240000</v>
      </c>
      <c r="E22" s="47">
        <v>165000</v>
      </c>
      <c r="F22" s="47">
        <v>165000</v>
      </c>
    </row>
    <row r="23" spans="1:6" x14ac:dyDescent="0.25">
      <c r="A23" s="45" t="s">
        <v>100</v>
      </c>
      <c r="B23" s="47">
        <v>1924644.97</v>
      </c>
      <c r="C23" s="47">
        <v>2465700</v>
      </c>
      <c r="D23" s="47">
        <v>2471600</v>
      </c>
      <c r="E23" s="47">
        <v>2471600</v>
      </c>
      <c r="F23" s="47">
        <v>2471600</v>
      </c>
    </row>
    <row r="24" spans="1:6" ht="30" x14ac:dyDescent="0.25">
      <c r="A24" s="45" t="s">
        <v>101</v>
      </c>
      <c r="B24" s="47">
        <v>1924644.97</v>
      </c>
      <c r="C24" s="47">
        <v>2465700</v>
      </c>
      <c r="D24" s="47">
        <v>2471600</v>
      </c>
      <c r="E24" s="47">
        <v>2471600</v>
      </c>
      <c r="F24" s="47">
        <v>2471600</v>
      </c>
    </row>
    <row r="25" spans="1:6" ht="15.75" customHeight="1" x14ac:dyDescent="0.25">
      <c r="A25" s="45" t="s">
        <v>102</v>
      </c>
      <c r="B25" s="47">
        <v>200</v>
      </c>
      <c r="C25" s="47">
        <v>0</v>
      </c>
      <c r="D25" s="47">
        <v>0</v>
      </c>
      <c r="E25" s="47">
        <v>0</v>
      </c>
      <c r="F25" s="47">
        <v>0</v>
      </c>
    </row>
    <row r="26" spans="1:6" x14ac:dyDescent="0.25">
      <c r="A26" s="45" t="s">
        <v>103</v>
      </c>
      <c r="B26" s="47">
        <v>200</v>
      </c>
      <c r="C26" s="47">
        <v>0</v>
      </c>
      <c r="D26" s="47">
        <v>0</v>
      </c>
      <c r="E26" s="47">
        <v>0</v>
      </c>
      <c r="F26" s="47">
        <v>0</v>
      </c>
    </row>
    <row r="27" spans="1:6" ht="25.5" x14ac:dyDescent="0.25">
      <c r="A27" s="15" t="s">
        <v>40</v>
      </c>
      <c r="B27" s="14" t="s">
        <v>129</v>
      </c>
      <c r="C27" s="15" t="s">
        <v>130</v>
      </c>
      <c r="D27" s="15" t="s">
        <v>131</v>
      </c>
      <c r="E27" s="15" t="s">
        <v>29</v>
      </c>
      <c r="F27" s="15" t="s">
        <v>132</v>
      </c>
    </row>
    <row r="28" spans="1:6" x14ac:dyDescent="0.25">
      <c r="A28" s="44" t="s">
        <v>89</v>
      </c>
      <c r="B28" s="47">
        <v>2266577.8199999998</v>
      </c>
      <c r="C28" s="47">
        <v>2946600</v>
      </c>
      <c r="D28" s="47">
        <v>2951100</v>
      </c>
      <c r="E28" s="47">
        <v>2874700</v>
      </c>
      <c r="F28" s="47">
        <v>2874400</v>
      </c>
    </row>
    <row r="29" spans="1:6" ht="15.75" customHeight="1" x14ac:dyDescent="0.25">
      <c r="A29" s="45" t="s">
        <v>104</v>
      </c>
      <c r="B29" s="47">
        <v>188053.1</v>
      </c>
      <c r="C29" s="47">
        <v>265900</v>
      </c>
      <c r="D29" s="47">
        <v>239500</v>
      </c>
      <c r="E29" s="47">
        <v>238100</v>
      </c>
      <c r="F29" s="47">
        <v>237800</v>
      </c>
    </row>
    <row r="30" spans="1:6" x14ac:dyDescent="0.25">
      <c r="A30" s="45" t="s">
        <v>94</v>
      </c>
      <c r="B30" s="47">
        <v>63134.54</v>
      </c>
      <c r="C30" s="47">
        <v>90600</v>
      </c>
      <c r="D30" s="47">
        <v>77400</v>
      </c>
      <c r="E30" s="47">
        <v>76000</v>
      </c>
      <c r="F30" s="47">
        <v>75700</v>
      </c>
    </row>
    <row r="31" spans="1:6" ht="30" x14ac:dyDescent="0.25">
      <c r="A31" s="45" t="s">
        <v>95</v>
      </c>
      <c r="B31" s="47">
        <v>124918.56</v>
      </c>
      <c r="C31" s="47">
        <v>175300</v>
      </c>
      <c r="D31" s="47">
        <v>162100</v>
      </c>
      <c r="E31" s="47">
        <v>162100</v>
      </c>
      <c r="F31" s="47">
        <v>162100</v>
      </c>
    </row>
    <row r="32" spans="1:6" ht="30" x14ac:dyDescent="0.25">
      <c r="A32" s="45" t="s">
        <v>98</v>
      </c>
      <c r="B32" s="47">
        <v>154670.46</v>
      </c>
      <c r="C32" s="47">
        <v>215000</v>
      </c>
      <c r="D32" s="47">
        <v>240000</v>
      </c>
      <c r="E32" s="47">
        <v>165000</v>
      </c>
      <c r="F32" s="47">
        <v>165000</v>
      </c>
    </row>
    <row r="33" spans="1:6" ht="30" x14ac:dyDescent="0.25">
      <c r="A33" s="45" t="s">
        <v>99</v>
      </c>
      <c r="B33" s="47">
        <v>154670.46</v>
      </c>
      <c r="C33" s="47">
        <v>215000</v>
      </c>
      <c r="D33" s="47">
        <v>240000</v>
      </c>
      <c r="E33" s="47">
        <v>165000</v>
      </c>
      <c r="F33" s="47">
        <v>165000</v>
      </c>
    </row>
    <row r="34" spans="1:6" x14ac:dyDescent="0.25">
      <c r="A34" s="45" t="s">
        <v>100</v>
      </c>
      <c r="B34" s="47">
        <v>1923654.26</v>
      </c>
      <c r="C34" s="47">
        <v>2465700</v>
      </c>
      <c r="D34" s="47">
        <v>2471600</v>
      </c>
      <c r="E34" s="47">
        <v>2471600</v>
      </c>
      <c r="F34" s="47">
        <v>2471600</v>
      </c>
    </row>
    <row r="35" spans="1:6" ht="30" x14ac:dyDescent="0.25">
      <c r="A35" s="45" t="s">
        <v>101</v>
      </c>
      <c r="B35" s="47">
        <v>1923654.26</v>
      </c>
      <c r="C35" s="47">
        <v>2465700</v>
      </c>
      <c r="D35" s="47">
        <v>2471600</v>
      </c>
      <c r="E35" s="47">
        <v>2471600</v>
      </c>
      <c r="F35" s="47">
        <v>2471600</v>
      </c>
    </row>
    <row r="36" spans="1:6" x14ac:dyDescent="0.25">
      <c r="A36" s="45" t="s">
        <v>102</v>
      </c>
      <c r="B36" s="47">
        <v>200</v>
      </c>
      <c r="C36" s="47">
        <v>0</v>
      </c>
      <c r="D36" s="47">
        <v>0</v>
      </c>
      <c r="E36" s="47">
        <v>0</v>
      </c>
      <c r="F36" s="47">
        <v>0</v>
      </c>
    </row>
    <row r="37" spans="1:6" x14ac:dyDescent="0.25">
      <c r="A37" s="45" t="s">
        <v>103</v>
      </c>
      <c r="B37" s="47">
        <v>200</v>
      </c>
      <c r="C37" s="47">
        <v>0</v>
      </c>
      <c r="D37" s="47">
        <v>0</v>
      </c>
      <c r="E37" s="47">
        <v>0</v>
      </c>
      <c r="F37" s="47">
        <v>0</v>
      </c>
    </row>
    <row r="40" spans="1:6" x14ac:dyDescent="0.25">
      <c r="A40" t="s">
        <v>151</v>
      </c>
      <c r="E40" t="s">
        <v>64</v>
      </c>
    </row>
    <row r="42" spans="1:6" x14ac:dyDescent="0.25">
      <c r="E42" s="43"/>
    </row>
    <row r="43" spans="1:6" x14ac:dyDescent="0.25">
      <c r="E43" t="s">
        <v>152</v>
      </c>
    </row>
  </sheetData>
  <mergeCells count="4">
    <mergeCell ref="A6:F6"/>
    <mergeCell ref="A8:F8"/>
    <mergeCell ref="A10:F10"/>
    <mergeCell ref="A12:F12"/>
  </mergeCells>
  <pageMargins left="0.7" right="0.7" top="0.75" bottom="0.75" header="0.3" footer="0.3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3"/>
  <sheetViews>
    <sheetView workbookViewId="0">
      <selection activeCell="A19" sqref="A19:F25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x14ac:dyDescent="0.25">
      <c r="A1" t="s">
        <v>60</v>
      </c>
    </row>
    <row r="2" spans="1:6" x14ac:dyDescent="0.25">
      <c r="A2" t="s">
        <v>61</v>
      </c>
    </row>
    <row r="3" spans="1:6" x14ac:dyDescent="0.25">
      <c r="A3" t="s">
        <v>62</v>
      </c>
    </row>
    <row r="4" spans="1:6" x14ac:dyDescent="0.25">
      <c r="A4" t="s">
        <v>63</v>
      </c>
    </row>
    <row r="6" spans="1:6" ht="42" customHeight="1" x14ac:dyDescent="0.25">
      <c r="A6" s="73" t="s">
        <v>135</v>
      </c>
      <c r="B6" s="73"/>
      <c r="C6" s="73"/>
      <c r="D6" s="73"/>
      <c r="E6" s="73"/>
      <c r="F6" s="73"/>
    </row>
    <row r="7" spans="1:6" ht="18" customHeight="1" x14ac:dyDescent="0.25">
      <c r="A7" s="4"/>
      <c r="B7" s="4"/>
      <c r="C7" s="4"/>
      <c r="D7" s="4"/>
      <c r="E7" s="4"/>
      <c r="F7" s="4"/>
    </row>
    <row r="8" spans="1:6" ht="15.75" x14ac:dyDescent="0.25">
      <c r="A8" s="73" t="s">
        <v>17</v>
      </c>
      <c r="B8" s="73"/>
      <c r="C8" s="73"/>
      <c r="D8" s="73"/>
      <c r="E8" s="74"/>
      <c r="F8" s="74"/>
    </row>
    <row r="9" spans="1:6" ht="18" x14ac:dyDescent="0.25">
      <c r="A9" s="4"/>
      <c r="B9" s="4"/>
      <c r="C9" s="4"/>
      <c r="D9" s="4"/>
      <c r="E9" s="5"/>
      <c r="F9" s="5"/>
    </row>
    <row r="10" spans="1:6" ht="18" customHeight="1" x14ac:dyDescent="0.25">
      <c r="A10" s="73" t="s">
        <v>4</v>
      </c>
      <c r="B10" s="75"/>
      <c r="C10" s="75"/>
      <c r="D10" s="75"/>
      <c r="E10" s="75"/>
      <c r="F10" s="75"/>
    </row>
    <row r="11" spans="1:6" ht="18" x14ac:dyDescent="0.25">
      <c r="A11" s="4"/>
      <c r="B11" s="4"/>
      <c r="C11" s="4"/>
      <c r="D11" s="4"/>
      <c r="E11" s="5"/>
      <c r="F11" s="5"/>
    </row>
    <row r="12" spans="1:6" ht="15.75" x14ac:dyDescent="0.25">
      <c r="A12" s="73" t="s">
        <v>13</v>
      </c>
      <c r="B12" s="93"/>
      <c r="C12" s="93"/>
      <c r="D12" s="93"/>
      <c r="E12" s="93"/>
      <c r="F12" s="93"/>
    </row>
    <row r="13" spans="1:6" ht="18" x14ac:dyDescent="0.25">
      <c r="A13" s="4"/>
      <c r="B13" s="4"/>
      <c r="C13" s="4"/>
      <c r="D13" s="4"/>
      <c r="E13" s="5"/>
      <c r="F13" s="5"/>
    </row>
    <row r="14" spans="1:6" ht="25.5" x14ac:dyDescent="0.25">
      <c r="A14" s="15" t="s">
        <v>40</v>
      </c>
      <c r="B14" s="14" t="s">
        <v>129</v>
      </c>
      <c r="C14" s="15" t="s">
        <v>130</v>
      </c>
      <c r="D14" s="15" t="s">
        <v>131</v>
      </c>
      <c r="E14" s="15" t="s">
        <v>29</v>
      </c>
      <c r="F14" s="15" t="s">
        <v>132</v>
      </c>
    </row>
    <row r="15" spans="1:6" ht="15.75" customHeight="1" x14ac:dyDescent="0.25">
      <c r="A15" s="48" t="s">
        <v>89</v>
      </c>
      <c r="B15" s="47">
        <v>2266577.8199999998</v>
      </c>
      <c r="C15" s="47">
        <v>2946600</v>
      </c>
      <c r="D15" s="47">
        <v>2951100</v>
      </c>
      <c r="E15" s="47">
        <v>2874700</v>
      </c>
      <c r="F15" s="47">
        <v>2874400</v>
      </c>
    </row>
    <row r="16" spans="1:6" ht="15.75" customHeight="1" x14ac:dyDescent="0.25">
      <c r="A16" s="48" t="s">
        <v>90</v>
      </c>
      <c r="B16" s="47">
        <v>2266577.8199999998</v>
      </c>
      <c r="C16" s="47">
        <v>2946600</v>
      </c>
      <c r="D16" s="47">
        <v>2951100</v>
      </c>
      <c r="E16" s="47">
        <v>2874700</v>
      </c>
      <c r="F16" s="47">
        <v>2874400</v>
      </c>
    </row>
    <row r="17" spans="1:6" x14ac:dyDescent="0.25">
      <c r="A17" s="48" t="s">
        <v>91</v>
      </c>
      <c r="B17" s="47">
        <v>2266577.8199999998</v>
      </c>
      <c r="C17" s="47">
        <v>2946600</v>
      </c>
      <c r="D17" s="47">
        <v>2951100</v>
      </c>
      <c r="E17" s="47">
        <v>2874700</v>
      </c>
      <c r="F17" s="47">
        <v>2874400</v>
      </c>
    </row>
    <row r="20" spans="1:6" x14ac:dyDescent="0.25">
      <c r="A20" t="s">
        <v>151</v>
      </c>
      <c r="E20" t="s">
        <v>64</v>
      </c>
    </row>
    <row r="22" spans="1:6" x14ac:dyDescent="0.25">
      <c r="E22" s="43"/>
    </row>
    <row r="23" spans="1:6" x14ac:dyDescent="0.25">
      <c r="E23" t="s">
        <v>152</v>
      </c>
    </row>
  </sheetData>
  <mergeCells count="4">
    <mergeCell ref="A6:F6"/>
    <mergeCell ref="A8:F8"/>
    <mergeCell ref="A10:F10"/>
    <mergeCell ref="A12:F1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5"/>
  <sheetViews>
    <sheetView workbookViewId="0">
      <selection activeCell="A21" sqref="A21:H2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x14ac:dyDescent="0.25">
      <c r="A1" t="s">
        <v>60</v>
      </c>
    </row>
    <row r="2" spans="1:8" x14ac:dyDescent="0.25">
      <c r="A2" t="s">
        <v>61</v>
      </c>
    </row>
    <row r="3" spans="1:8" x14ac:dyDescent="0.25">
      <c r="A3" t="s">
        <v>62</v>
      </c>
    </row>
    <row r="4" spans="1:8" x14ac:dyDescent="0.25">
      <c r="A4" t="s">
        <v>63</v>
      </c>
    </row>
    <row r="6" spans="1:8" ht="42" customHeight="1" x14ac:dyDescent="0.25">
      <c r="A6" s="73" t="s">
        <v>135</v>
      </c>
      <c r="B6" s="73"/>
      <c r="C6" s="73"/>
      <c r="D6" s="73"/>
      <c r="E6" s="73"/>
      <c r="F6" s="73"/>
      <c r="G6" s="73"/>
      <c r="H6" s="73"/>
    </row>
    <row r="7" spans="1:8" ht="18" customHeight="1" x14ac:dyDescent="0.25">
      <c r="A7" s="4"/>
      <c r="B7" s="4"/>
      <c r="C7" s="4"/>
      <c r="D7" s="4"/>
      <c r="E7" s="4"/>
      <c r="F7" s="4"/>
      <c r="G7" s="4"/>
      <c r="H7" s="4"/>
    </row>
    <row r="8" spans="1:8" ht="15.75" customHeight="1" x14ac:dyDescent="0.25">
      <c r="A8" s="73" t="s">
        <v>17</v>
      </c>
      <c r="B8" s="73"/>
      <c r="C8" s="73"/>
      <c r="D8" s="73"/>
      <c r="E8" s="73"/>
      <c r="F8" s="73"/>
      <c r="G8" s="73"/>
      <c r="H8" s="73"/>
    </row>
    <row r="9" spans="1:8" ht="18" x14ac:dyDescent="0.25">
      <c r="A9" s="4"/>
      <c r="B9" s="4"/>
      <c r="C9" s="4"/>
      <c r="D9" s="4"/>
      <c r="E9" s="4"/>
      <c r="F9" s="4"/>
      <c r="G9" s="5"/>
      <c r="H9" s="5"/>
    </row>
    <row r="10" spans="1:8" ht="18" customHeight="1" x14ac:dyDescent="0.25">
      <c r="A10" s="73" t="s">
        <v>45</v>
      </c>
      <c r="B10" s="73"/>
      <c r="C10" s="73"/>
      <c r="D10" s="73"/>
      <c r="E10" s="73"/>
      <c r="F10" s="73"/>
      <c r="G10" s="73"/>
      <c r="H10" s="73"/>
    </row>
    <row r="11" spans="1:8" ht="18" x14ac:dyDescent="0.25">
      <c r="A11" s="4"/>
      <c r="B11" s="4"/>
      <c r="C11" s="4"/>
      <c r="D11" s="4"/>
      <c r="E11" s="4"/>
      <c r="F11" s="4"/>
      <c r="G11" s="5"/>
      <c r="H11" s="5"/>
    </row>
    <row r="12" spans="1:8" ht="25.5" x14ac:dyDescent="0.25">
      <c r="A12" s="15" t="s">
        <v>5</v>
      </c>
      <c r="B12" s="14" t="s">
        <v>6</v>
      </c>
      <c r="C12" s="14" t="s">
        <v>28</v>
      </c>
      <c r="D12" s="14" t="s">
        <v>129</v>
      </c>
      <c r="E12" s="15" t="s">
        <v>130</v>
      </c>
      <c r="F12" s="15" t="s">
        <v>131</v>
      </c>
      <c r="G12" s="15" t="s">
        <v>29</v>
      </c>
      <c r="H12" s="15" t="s">
        <v>132</v>
      </c>
    </row>
    <row r="13" spans="1:8" x14ac:dyDescent="0.25">
      <c r="A13" s="28"/>
      <c r="B13" s="29"/>
      <c r="C13" s="27" t="s">
        <v>47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</row>
    <row r="14" spans="1:8" ht="25.5" x14ac:dyDescent="0.25">
      <c r="A14" s="9">
        <v>8</v>
      </c>
      <c r="B14" s="9"/>
      <c r="C14" s="9" t="s">
        <v>14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</row>
    <row r="15" spans="1:8" x14ac:dyDescent="0.25">
      <c r="A15" s="9"/>
      <c r="B15" s="12">
        <v>84</v>
      </c>
      <c r="C15" s="12" t="s">
        <v>21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</row>
    <row r="16" spans="1:8" x14ac:dyDescent="0.25">
      <c r="A16" s="9"/>
      <c r="B16" s="12"/>
      <c r="C16" s="30"/>
      <c r="D16" s="49">
        <v>0</v>
      </c>
      <c r="E16" s="49">
        <v>0</v>
      </c>
      <c r="F16" s="49">
        <v>0</v>
      </c>
      <c r="G16" s="49">
        <v>0</v>
      </c>
      <c r="H16" s="49">
        <v>0</v>
      </c>
    </row>
    <row r="17" spans="1:8" x14ac:dyDescent="0.25">
      <c r="A17" s="9"/>
      <c r="B17" s="12"/>
      <c r="C17" s="27" t="s">
        <v>50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</row>
    <row r="18" spans="1:8" ht="25.5" x14ac:dyDescent="0.25">
      <c r="A18" s="11">
        <v>5</v>
      </c>
      <c r="B18" s="11"/>
      <c r="C18" s="19" t="s">
        <v>15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</row>
    <row r="19" spans="1:8" ht="25.5" x14ac:dyDescent="0.25">
      <c r="A19" s="12"/>
      <c r="B19" s="12">
        <v>54</v>
      </c>
      <c r="C19" s="20" t="s">
        <v>22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</row>
    <row r="22" spans="1:8" x14ac:dyDescent="0.25">
      <c r="A22" t="s">
        <v>151</v>
      </c>
      <c r="E22" t="s">
        <v>64</v>
      </c>
    </row>
    <row r="24" spans="1:8" x14ac:dyDescent="0.25">
      <c r="E24" s="43"/>
    </row>
    <row r="25" spans="1:8" x14ac:dyDescent="0.25">
      <c r="E25" t="s">
        <v>152</v>
      </c>
    </row>
  </sheetData>
  <mergeCells count="3">
    <mergeCell ref="A6:H6"/>
    <mergeCell ref="A8:H8"/>
    <mergeCell ref="A10:H10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8"/>
  <sheetViews>
    <sheetView workbookViewId="0">
      <selection activeCell="A24" sqref="A24:H29"/>
    </sheetView>
  </sheetViews>
  <sheetFormatPr defaultRowHeight="15" x14ac:dyDescent="0.25"/>
  <cols>
    <col min="1" max="6" width="25.28515625" customWidth="1"/>
  </cols>
  <sheetData>
    <row r="1" spans="1:6" x14ac:dyDescent="0.25">
      <c r="A1" t="s">
        <v>60</v>
      </c>
    </row>
    <row r="2" spans="1:6" x14ac:dyDescent="0.25">
      <c r="A2" t="s">
        <v>61</v>
      </c>
    </row>
    <row r="3" spans="1:6" x14ac:dyDescent="0.25">
      <c r="A3" t="s">
        <v>62</v>
      </c>
    </row>
    <row r="4" spans="1:6" x14ac:dyDescent="0.25">
      <c r="A4" t="s">
        <v>63</v>
      </c>
    </row>
    <row r="6" spans="1:6" ht="42" customHeight="1" x14ac:dyDescent="0.25">
      <c r="A6" s="73" t="s">
        <v>135</v>
      </c>
      <c r="B6" s="73"/>
      <c r="C6" s="73"/>
      <c r="D6" s="73"/>
      <c r="E6" s="73"/>
      <c r="F6" s="73"/>
    </row>
    <row r="7" spans="1:6" ht="18" customHeight="1" x14ac:dyDescent="0.25">
      <c r="A7" s="4"/>
      <c r="B7" s="4"/>
      <c r="C7" s="4"/>
      <c r="D7" s="4"/>
      <c r="E7" s="4"/>
      <c r="F7" s="4"/>
    </row>
    <row r="8" spans="1:6" ht="15.75" customHeight="1" x14ac:dyDescent="0.25">
      <c r="A8" s="73" t="s">
        <v>17</v>
      </c>
      <c r="B8" s="73"/>
      <c r="C8" s="73"/>
      <c r="D8" s="73"/>
      <c r="E8" s="73"/>
      <c r="F8" s="73"/>
    </row>
    <row r="9" spans="1:6" ht="18" x14ac:dyDescent="0.25">
      <c r="A9" s="4"/>
      <c r="B9" s="4"/>
      <c r="C9" s="4"/>
      <c r="D9" s="4"/>
      <c r="E9" s="5"/>
      <c r="F9" s="5"/>
    </row>
    <row r="10" spans="1:6" ht="18" customHeight="1" x14ac:dyDescent="0.25">
      <c r="A10" s="73" t="s">
        <v>46</v>
      </c>
      <c r="B10" s="73"/>
      <c r="C10" s="73"/>
      <c r="D10" s="73"/>
      <c r="E10" s="73"/>
      <c r="F10" s="73"/>
    </row>
    <row r="11" spans="1:6" ht="18" x14ac:dyDescent="0.25">
      <c r="A11" s="4"/>
      <c r="B11" s="4"/>
      <c r="C11" s="4"/>
      <c r="D11" s="4"/>
      <c r="E11" s="5"/>
      <c r="F11" s="5"/>
    </row>
    <row r="12" spans="1:6" ht="25.5" x14ac:dyDescent="0.25">
      <c r="A12" s="14" t="s">
        <v>40</v>
      </c>
      <c r="B12" s="14" t="s">
        <v>129</v>
      </c>
      <c r="C12" s="15" t="s">
        <v>130</v>
      </c>
      <c r="D12" s="15" t="s">
        <v>131</v>
      </c>
      <c r="E12" s="15" t="s">
        <v>29</v>
      </c>
      <c r="F12" s="15" t="s">
        <v>132</v>
      </c>
    </row>
    <row r="13" spans="1:6" x14ac:dyDescent="0.25">
      <c r="A13" s="9" t="s">
        <v>47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 ht="25.5" x14ac:dyDescent="0.25">
      <c r="A14" s="9" t="s">
        <v>48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</row>
    <row r="15" spans="1:6" ht="25.5" x14ac:dyDescent="0.25">
      <c r="A15" s="13" t="s">
        <v>49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</row>
    <row r="16" spans="1:6" x14ac:dyDescent="0.25">
      <c r="A16" s="13"/>
      <c r="B16" s="8">
        <v>0</v>
      </c>
      <c r="C16" s="8">
        <v>0</v>
      </c>
      <c r="D16" s="8">
        <v>0</v>
      </c>
      <c r="E16" s="8">
        <v>0</v>
      </c>
      <c r="F16" s="8">
        <v>0</v>
      </c>
    </row>
    <row r="17" spans="1:6" x14ac:dyDescent="0.25">
      <c r="A17" s="9" t="s">
        <v>50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</row>
    <row r="18" spans="1:6" x14ac:dyDescent="0.25">
      <c r="A18" s="19" t="s">
        <v>41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</row>
    <row r="19" spans="1:6" x14ac:dyDescent="0.25">
      <c r="A19" s="10" t="s">
        <v>42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</row>
    <row r="20" spans="1:6" x14ac:dyDescent="0.25">
      <c r="A20" s="19" t="s">
        <v>43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</row>
    <row r="21" spans="1:6" x14ac:dyDescent="0.25">
      <c r="A21" s="10" t="s">
        <v>44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</row>
    <row r="25" spans="1:6" x14ac:dyDescent="0.25">
      <c r="A25" t="s">
        <v>151</v>
      </c>
      <c r="E25" t="s">
        <v>64</v>
      </c>
    </row>
    <row r="27" spans="1:6" x14ac:dyDescent="0.25">
      <c r="E27" s="43"/>
    </row>
    <row r="28" spans="1:6" x14ac:dyDescent="0.25">
      <c r="E28" t="s">
        <v>152</v>
      </c>
    </row>
  </sheetData>
  <mergeCells count="3">
    <mergeCell ref="A6:F6"/>
    <mergeCell ref="A8:F8"/>
    <mergeCell ref="A10:F10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89"/>
  <sheetViews>
    <sheetView topLeftCell="A64" workbookViewId="0">
      <selection activeCell="G86" sqref="G86"/>
    </sheetView>
  </sheetViews>
  <sheetFormatPr defaultRowHeight="15" x14ac:dyDescent="0.25"/>
  <cols>
    <col min="1" max="1" width="18.7109375" customWidth="1"/>
    <col min="2" max="2" width="30" customWidth="1"/>
    <col min="3" max="7" width="25.28515625" customWidth="1"/>
  </cols>
  <sheetData>
    <row r="1" spans="1:7" x14ac:dyDescent="0.25">
      <c r="A1" t="s">
        <v>60</v>
      </c>
    </row>
    <row r="2" spans="1:7" x14ac:dyDescent="0.25">
      <c r="A2" t="s">
        <v>61</v>
      </c>
    </row>
    <row r="3" spans="1:7" x14ac:dyDescent="0.25">
      <c r="A3" t="s">
        <v>62</v>
      </c>
    </row>
    <row r="4" spans="1:7" x14ac:dyDescent="0.25">
      <c r="A4" t="s">
        <v>63</v>
      </c>
    </row>
    <row r="6" spans="1:7" ht="42" customHeight="1" x14ac:dyDescent="0.25">
      <c r="A6" s="73" t="s">
        <v>135</v>
      </c>
      <c r="B6" s="73"/>
      <c r="C6" s="73"/>
      <c r="D6" s="73"/>
      <c r="E6" s="73"/>
      <c r="F6" s="73"/>
      <c r="G6" s="73"/>
    </row>
    <row r="7" spans="1:7" ht="18" x14ac:dyDescent="0.25">
      <c r="A7" s="4"/>
      <c r="B7" s="4"/>
      <c r="C7" s="4"/>
      <c r="D7" s="4"/>
      <c r="E7" s="4"/>
      <c r="F7" s="5"/>
      <c r="G7" s="5"/>
    </row>
    <row r="8" spans="1:7" ht="18" customHeight="1" x14ac:dyDescent="0.25">
      <c r="A8" s="73" t="s">
        <v>16</v>
      </c>
      <c r="B8" s="75"/>
      <c r="C8" s="75"/>
      <c r="D8" s="75"/>
      <c r="E8" s="75"/>
      <c r="F8" s="75"/>
      <c r="G8" s="75"/>
    </row>
    <row r="9" spans="1:7" ht="18" x14ac:dyDescent="0.25">
      <c r="A9" s="4"/>
      <c r="B9" s="4"/>
      <c r="C9" s="4"/>
      <c r="D9" s="4"/>
      <c r="E9" s="4"/>
      <c r="F9" s="5"/>
      <c r="G9" s="5"/>
    </row>
    <row r="10" spans="1:7" ht="25.5" x14ac:dyDescent="0.25">
      <c r="A10" s="15" t="s">
        <v>18</v>
      </c>
      <c r="B10" s="14" t="s">
        <v>19</v>
      </c>
      <c r="C10" s="14" t="s">
        <v>129</v>
      </c>
      <c r="D10" s="15" t="s">
        <v>130</v>
      </c>
      <c r="E10" s="15" t="s">
        <v>131</v>
      </c>
      <c r="F10" s="15" t="s">
        <v>29</v>
      </c>
      <c r="G10" s="15" t="s">
        <v>132</v>
      </c>
    </row>
    <row r="11" spans="1:7" ht="38.25" x14ac:dyDescent="0.25">
      <c r="A11" s="67" t="s">
        <v>139</v>
      </c>
      <c r="B11" s="67" t="s">
        <v>140</v>
      </c>
      <c r="C11" s="69">
        <f>C12</f>
        <v>2266577.8199999998</v>
      </c>
      <c r="D11" s="69">
        <f t="shared" ref="D11:G12" si="0">D12</f>
        <v>2946600</v>
      </c>
      <c r="E11" s="69">
        <f t="shared" si="0"/>
        <v>2951100</v>
      </c>
      <c r="F11" s="69">
        <f t="shared" si="0"/>
        <v>2874700</v>
      </c>
      <c r="G11" s="69">
        <f t="shared" si="0"/>
        <v>2874400</v>
      </c>
    </row>
    <row r="12" spans="1:7" ht="38.25" x14ac:dyDescent="0.25">
      <c r="A12" s="67" t="s">
        <v>141</v>
      </c>
      <c r="B12" s="67" t="s">
        <v>142</v>
      </c>
      <c r="C12" s="69">
        <f>C13</f>
        <v>2266577.8199999998</v>
      </c>
      <c r="D12" s="69">
        <f t="shared" si="0"/>
        <v>2946600</v>
      </c>
      <c r="E12" s="69">
        <f t="shared" si="0"/>
        <v>2951100</v>
      </c>
      <c r="F12" s="69">
        <f t="shared" si="0"/>
        <v>2874700</v>
      </c>
      <c r="G12" s="69">
        <f t="shared" si="0"/>
        <v>2874400</v>
      </c>
    </row>
    <row r="13" spans="1:7" ht="38.25" x14ac:dyDescent="0.25">
      <c r="A13" s="67" t="s">
        <v>143</v>
      </c>
      <c r="B13" s="67" t="s">
        <v>144</v>
      </c>
      <c r="C13" s="69">
        <f>C14+C17+C19+C21</f>
        <v>2266577.8199999998</v>
      </c>
      <c r="D13" s="69">
        <f t="shared" ref="D13:G13" si="1">D14+D17+D19+D21</f>
        <v>2946600</v>
      </c>
      <c r="E13" s="69">
        <f t="shared" si="1"/>
        <v>2951100</v>
      </c>
      <c r="F13" s="69">
        <f t="shared" si="1"/>
        <v>2874700</v>
      </c>
      <c r="G13" s="69">
        <f t="shared" si="1"/>
        <v>2874400</v>
      </c>
    </row>
    <row r="14" spans="1:7" x14ac:dyDescent="0.25">
      <c r="A14" s="68" t="s">
        <v>145</v>
      </c>
      <c r="B14" s="68" t="s">
        <v>110</v>
      </c>
      <c r="C14" s="70">
        <f>C15+C16</f>
        <v>188053.1</v>
      </c>
      <c r="D14" s="70">
        <f t="shared" ref="D14:G14" si="2">D15+D16</f>
        <v>265900</v>
      </c>
      <c r="E14" s="70">
        <f t="shared" si="2"/>
        <v>239500</v>
      </c>
      <c r="F14" s="70">
        <f t="shared" si="2"/>
        <v>238100</v>
      </c>
      <c r="G14" s="70">
        <f t="shared" si="2"/>
        <v>237800</v>
      </c>
    </row>
    <row r="15" spans="1:7" x14ac:dyDescent="0.25">
      <c r="A15" s="68" t="s">
        <v>109</v>
      </c>
      <c r="B15" s="68" t="s">
        <v>110</v>
      </c>
      <c r="C15" s="70">
        <f>C25+C43+C51+C55+C74+C78</f>
        <v>63134.54</v>
      </c>
      <c r="D15" s="70">
        <f t="shared" ref="D15:G15" si="3">D25+D43+D51+D55+D74+D78</f>
        <v>90600</v>
      </c>
      <c r="E15" s="70">
        <f t="shared" si="3"/>
        <v>77400</v>
      </c>
      <c r="F15" s="70">
        <f t="shared" si="3"/>
        <v>76000</v>
      </c>
      <c r="G15" s="70">
        <f t="shared" si="3"/>
        <v>75700</v>
      </c>
    </row>
    <row r="16" spans="1:7" ht="38.25" x14ac:dyDescent="0.25">
      <c r="A16" s="68" t="s">
        <v>111</v>
      </c>
      <c r="B16" s="68" t="s">
        <v>112</v>
      </c>
      <c r="C16" s="70">
        <f>C28+C60</f>
        <v>124918.56</v>
      </c>
      <c r="D16" s="70">
        <f t="shared" ref="D16:G16" si="4">D28+D60</f>
        <v>175300</v>
      </c>
      <c r="E16" s="70">
        <f t="shared" si="4"/>
        <v>162100</v>
      </c>
      <c r="F16" s="70">
        <f t="shared" si="4"/>
        <v>162100</v>
      </c>
      <c r="G16" s="70">
        <f t="shared" si="4"/>
        <v>162100</v>
      </c>
    </row>
    <row r="17" spans="1:7" ht="25.5" x14ac:dyDescent="0.25">
      <c r="A17" s="68" t="s">
        <v>146</v>
      </c>
      <c r="B17" s="68" t="s">
        <v>147</v>
      </c>
      <c r="C17" s="70">
        <f>C18</f>
        <v>154670.46</v>
      </c>
      <c r="D17" s="70">
        <f t="shared" ref="D17:G17" si="5">D18</f>
        <v>215000</v>
      </c>
      <c r="E17" s="70">
        <f t="shared" si="5"/>
        <v>240000</v>
      </c>
      <c r="F17" s="70">
        <f t="shared" si="5"/>
        <v>165000</v>
      </c>
      <c r="G17" s="70">
        <f t="shared" si="5"/>
        <v>165000</v>
      </c>
    </row>
    <row r="18" spans="1:7" ht="25.5" x14ac:dyDescent="0.25">
      <c r="A18" s="68" t="s">
        <v>113</v>
      </c>
      <c r="B18" s="68" t="s">
        <v>114</v>
      </c>
      <c r="C18" s="70">
        <f>C32+C47+C63</f>
        <v>154670.46</v>
      </c>
      <c r="D18" s="70">
        <f t="shared" ref="D18:G18" si="6">D32+D47+D63</f>
        <v>215000</v>
      </c>
      <c r="E18" s="70">
        <f t="shared" si="6"/>
        <v>240000</v>
      </c>
      <c r="F18" s="70">
        <f t="shared" si="6"/>
        <v>165000</v>
      </c>
      <c r="G18" s="70">
        <f t="shared" si="6"/>
        <v>165000</v>
      </c>
    </row>
    <row r="19" spans="1:7" x14ac:dyDescent="0.25">
      <c r="A19" s="68" t="s">
        <v>148</v>
      </c>
      <c r="B19" s="68" t="s">
        <v>149</v>
      </c>
      <c r="C19" s="70">
        <f>C20</f>
        <v>1923654.26</v>
      </c>
      <c r="D19" s="70">
        <f t="shared" ref="D19:G19" si="7">D20</f>
        <v>2465700</v>
      </c>
      <c r="E19" s="70">
        <f t="shared" si="7"/>
        <v>2471600</v>
      </c>
      <c r="F19" s="70">
        <f t="shared" si="7"/>
        <v>2471600</v>
      </c>
      <c r="G19" s="70">
        <f t="shared" si="7"/>
        <v>2471600</v>
      </c>
    </row>
    <row r="20" spans="1:7" ht="25.5" x14ac:dyDescent="0.25">
      <c r="A20" s="68" t="s">
        <v>115</v>
      </c>
      <c r="B20" s="68" t="s">
        <v>116</v>
      </c>
      <c r="C20" s="70">
        <f>C37+C67+C81</f>
        <v>1923654.26</v>
      </c>
      <c r="D20" s="70">
        <f t="shared" ref="D20:G20" si="8">D37+D67+D81</f>
        <v>2465700</v>
      </c>
      <c r="E20" s="70">
        <f t="shared" si="8"/>
        <v>2471600</v>
      </c>
      <c r="F20" s="70">
        <f t="shared" si="8"/>
        <v>2471600</v>
      </c>
      <c r="G20" s="70">
        <f t="shared" si="8"/>
        <v>2471600</v>
      </c>
    </row>
    <row r="21" spans="1:7" x14ac:dyDescent="0.25">
      <c r="A21" s="68" t="s">
        <v>150</v>
      </c>
      <c r="B21" s="68" t="s">
        <v>124</v>
      </c>
      <c r="C21" s="70">
        <f>C22</f>
        <v>200</v>
      </c>
      <c r="D21" s="70">
        <f t="shared" ref="D21:G21" si="9">D22</f>
        <v>0</v>
      </c>
      <c r="E21" s="70">
        <f t="shared" si="9"/>
        <v>0</v>
      </c>
      <c r="F21" s="70">
        <f t="shared" si="9"/>
        <v>0</v>
      </c>
      <c r="G21" s="70">
        <f t="shared" si="9"/>
        <v>0</v>
      </c>
    </row>
    <row r="22" spans="1:7" x14ac:dyDescent="0.25">
      <c r="A22" s="68" t="s">
        <v>123</v>
      </c>
      <c r="B22" s="68" t="s">
        <v>124</v>
      </c>
      <c r="C22" s="70">
        <f>C70</f>
        <v>200</v>
      </c>
      <c r="D22" s="70">
        <f t="shared" ref="D22:G22" si="10">D70</f>
        <v>0</v>
      </c>
      <c r="E22" s="70">
        <f t="shared" si="10"/>
        <v>0</v>
      </c>
      <c r="F22" s="70">
        <f t="shared" si="10"/>
        <v>0</v>
      </c>
      <c r="G22" s="70">
        <f t="shared" si="10"/>
        <v>0</v>
      </c>
    </row>
    <row r="23" spans="1:7" ht="15" customHeight="1" x14ac:dyDescent="0.25">
      <c r="A23" s="50" t="s">
        <v>105</v>
      </c>
      <c r="B23" s="50" t="s">
        <v>106</v>
      </c>
      <c r="C23" s="51">
        <v>2266577.8199999998</v>
      </c>
      <c r="D23" s="51">
        <v>2946600</v>
      </c>
      <c r="E23" s="51">
        <v>2951100</v>
      </c>
      <c r="F23" s="51">
        <v>2874700</v>
      </c>
      <c r="G23" s="51">
        <v>2874400</v>
      </c>
    </row>
    <row r="24" spans="1:7" ht="15" customHeight="1" x14ac:dyDescent="0.25">
      <c r="A24" s="52" t="s">
        <v>107</v>
      </c>
      <c r="B24" s="52" t="s">
        <v>108</v>
      </c>
      <c r="C24" s="53">
        <v>2203532.2599999998</v>
      </c>
      <c r="D24" s="53">
        <v>2809400</v>
      </c>
      <c r="E24" s="53">
        <v>2813700</v>
      </c>
      <c r="F24" s="53">
        <v>2790300</v>
      </c>
      <c r="G24" s="53">
        <v>2790100</v>
      </c>
    </row>
    <row r="25" spans="1:7" ht="15" customHeight="1" x14ac:dyDescent="0.25">
      <c r="A25" s="54" t="s">
        <v>109</v>
      </c>
      <c r="B25" s="54" t="s">
        <v>110</v>
      </c>
      <c r="C25" s="55">
        <v>43431.28</v>
      </c>
      <c r="D25" s="55">
        <v>44000</v>
      </c>
      <c r="E25" s="55">
        <v>37400</v>
      </c>
      <c r="F25" s="55">
        <v>36700</v>
      </c>
      <c r="G25" s="55">
        <v>36500</v>
      </c>
    </row>
    <row r="26" spans="1:7" x14ac:dyDescent="0.25">
      <c r="A26" s="45" t="s">
        <v>77</v>
      </c>
      <c r="B26" s="45" t="s">
        <v>9</v>
      </c>
      <c r="C26" s="47">
        <v>43431.28</v>
      </c>
      <c r="D26" s="47">
        <v>44000</v>
      </c>
      <c r="E26" s="47">
        <v>37400</v>
      </c>
      <c r="F26" s="47">
        <v>36700</v>
      </c>
      <c r="G26" s="47">
        <v>36500</v>
      </c>
    </row>
    <row r="27" spans="1:7" x14ac:dyDescent="0.25">
      <c r="A27" s="45" t="s">
        <v>79</v>
      </c>
      <c r="B27" s="45" t="s">
        <v>20</v>
      </c>
      <c r="C27" s="47">
        <v>43431.28</v>
      </c>
      <c r="D27" s="47">
        <v>44000</v>
      </c>
      <c r="E27" s="47">
        <v>37400</v>
      </c>
      <c r="F27" s="47">
        <v>36700</v>
      </c>
      <c r="G27" s="47">
        <v>36500</v>
      </c>
    </row>
    <row r="28" spans="1:7" ht="30" x14ac:dyDescent="0.25">
      <c r="A28" s="54" t="s">
        <v>111</v>
      </c>
      <c r="B28" s="54" t="s">
        <v>112</v>
      </c>
      <c r="C28" s="55">
        <v>124918.56</v>
      </c>
      <c r="D28" s="55">
        <v>170800</v>
      </c>
      <c r="E28" s="55">
        <v>157600</v>
      </c>
      <c r="F28" s="55">
        <v>157600</v>
      </c>
      <c r="G28" s="55">
        <v>157600</v>
      </c>
    </row>
    <row r="29" spans="1:7" ht="15" customHeight="1" x14ac:dyDescent="0.25">
      <c r="A29" s="45" t="s">
        <v>77</v>
      </c>
      <c r="B29" s="45" t="s">
        <v>9</v>
      </c>
      <c r="C29" s="47">
        <v>124918.56</v>
      </c>
      <c r="D29" s="47">
        <v>170800</v>
      </c>
      <c r="E29" s="47">
        <v>157600</v>
      </c>
      <c r="F29" s="47">
        <v>157600</v>
      </c>
      <c r="G29" s="47">
        <v>157600</v>
      </c>
    </row>
    <row r="30" spans="1:7" ht="14.25" customHeight="1" x14ac:dyDescent="0.25">
      <c r="A30" s="45" t="s">
        <v>79</v>
      </c>
      <c r="B30" s="45" t="s">
        <v>20</v>
      </c>
      <c r="C30" s="47">
        <v>124212.05</v>
      </c>
      <c r="D30" s="47">
        <v>169800</v>
      </c>
      <c r="E30" s="47">
        <v>156300</v>
      </c>
      <c r="F30" s="47">
        <v>156300</v>
      </c>
      <c r="G30" s="47">
        <v>156300</v>
      </c>
    </row>
    <row r="31" spans="1:7" ht="15" customHeight="1" x14ac:dyDescent="0.25">
      <c r="A31" s="45" t="s">
        <v>80</v>
      </c>
      <c r="B31" s="45" t="s">
        <v>81</v>
      </c>
      <c r="C31" s="47">
        <v>706.51</v>
      </c>
      <c r="D31" s="47">
        <v>1000</v>
      </c>
      <c r="E31" s="47">
        <v>1300</v>
      </c>
      <c r="F31" s="47">
        <v>1300</v>
      </c>
      <c r="G31" s="47">
        <v>1300</v>
      </c>
    </row>
    <row r="32" spans="1:7" ht="30" x14ac:dyDescent="0.25">
      <c r="A32" s="54" t="s">
        <v>113</v>
      </c>
      <c r="B32" s="54" t="s">
        <v>114</v>
      </c>
      <c r="C32" s="55">
        <v>113126.9</v>
      </c>
      <c r="D32" s="55">
        <v>131000</v>
      </c>
      <c r="E32" s="55">
        <v>147500</v>
      </c>
      <c r="F32" s="55">
        <v>124800</v>
      </c>
      <c r="G32" s="55">
        <v>124800</v>
      </c>
    </row>
    <row r="33" spans="1:7" x14ac:dyDescent="0.25">
      <c r="A33" s="45" t="s">
        <v>77</v>
      </c>
      <c r="B33" s="45" t="s">
        <v>9</v>
      </c>
      <c r="C33" s="47">
        <v>113126.9</v>
      </c>
      <c r="D33" s="47">
        <v>131000</v>
      </c>
      <c r="E33" s="47">
        <v>147500</v>
      </c>
      <c r="F33" s="47">
        <v>124800</v>
      </c>
      <c r="G33" s="47">
        <v>124800</v>
      </c>
    </row>
    <row r="34" spans="1:7" ht="15" customHeight="1" x14ac:dyDescent="0.25">
      <c r="A34" s="45" t="s">
        <v>78</v>
      </c>
      <c r="B34" s="45" t="s">
        <v>10</v>
      </c>
      <c r="C34" s="47">
        <v>138.74</v>
      </c>
      <c r="D34" s="47">
        <v>1500</v>
      </c>
      <c r="E34" s="47">
        <v>1500</v>
      </c>
      <c r="F34" s="47">
        <v>1500</v>
      </c>
      <c r="G34" s="47">
        <v>1500</v>
      </c>
    </row>
    <row r="35" spans="1:7" x14ac:dyDescent="0.25">
      <c r="A35" s="45" t="s">
        <v>79</v>
      </c>
      <c r="B35" s="45" t="s">
        <v>20</v>
      </c>
      <c r="C35" s="47">
        <v>112189.69</v>
      </c>
      <c r="D35" s="47">
        <v>128500</v>
      </c>
      <c r="E35" s="47">
        <v>145000</v>
      </c>
      <c r="F35" s="47">
        <v>122300</v>
      </c>
      <c r="G35" s="47">
        <v>122300</v>
      </c>
    </row>
    <row r="36" spans="1:7" x14ac:dyDescent="0.25">
      <c r="A36" s="45" t="s">
        <v>80</v>
      </c>
      <c r="B36" s="45" t="s">
        <v>81</v>
      </c>
      <c r="C36" s="47">
        <v>798.47</v>
      </c>
      <c r="D36" s="47">
        <v>1000</v>
      </c>
      <c r="E36" s="47">
        <v>1000</v>
      </c>
      <c r="F36" s="47">
        <v>1000</v>
      </c>
      <c r="G36" s="47">
        <v>1000</v>
      </c>
    </row>
    <row r="37" spans="1:7" ht="30" x14ac:dyDescent="0.25">
      <c r="A37" s="54" t="s">
        <v>115</v>
      </c>
      <c r="B37" s="54" t="s">
        <v>116</v>
      </c>
      <c r="C37" s="55">
        <v>1922055.52</v>
      </c>
      <c r="D37" s="55">
        <v>2463600</v>
      </c>
      <c r="E37" s="55">
        <v>2471200</v>
      </c>
      <c r="F37" s="55">
        <v>2471200</v>
      </c>
      <c r="G37" s="55">
        <v>2471200</v>
      </c>
    </row>
    <row r="38" spans="1:7" x14ac:dyDescent="0.25">
      <c r="A38" s="45" t="s">
        <v>77</v>
      </c>
      <c r="B38" s="45" t="s">
        <v>9</v>
      </c>
      <c r="C38" s="47">
        <v>1922055.52</v>
      </c>
      <c r="D38" s="47">
        <v>2463600</v>
      </c>
      <c r="E38" s="47">
        <v>2471200</v>
      </c>
      <c r="F38" s="47">
        <v>2471200</v>
      </c>
      <c r="G38" s="47">
        <v>2471200</v>
      </c>
    </row>
    <row r="39" spans="1:7" x14ac:dyDescent="0.25">
      <c r="A39" s="45" t="s">
        <v>78</v>
      </c>
      <c r="B39" s="45" t="s">
        <v>10</v>
      </c>
      <c r="C39" s="47">
        <v>1901635.78</v>
      </c>
      <c r="D39" s="47">
        <v>2440200</v>
      </c>
      <c r="E39" s="47">
        <v>2440200</v>
      </c>
      <c r="F39" s="47">
        <v>2440200</v>
      </c>
      <c r="G39" s="47">
        <v>2440200</v>
      </c>
    </row>
    <row r="40" spans="1:7" x14ac:dyDescent="0.25">
      <c r="A40" s="45" t="s">
        <v>79</v>
      </c>
      <c r="B40" s="45" t="s">
        <v>20</v>
      </c>
      <c r="C40" s="47">
        <v>17804.75</v>
      </c>
      <c r="D40" s="47">
        <v>20400</v>
      </c>
      <c r="E40" s="47">
        <v>26000</v>
      </c>
      <c r="F40" s="47">
        <v>26000</v>
      </c>
      <c r="G40" s="47">
        <v>26000</v>
      </c>
    </row>
    <row r="41" spans="1:7" x14ac:dyDescent="0.25">
      <c r="A41" s="45" t="s">
        <v>80</v>
      </c>
      <c r="B41" s="45" t="s">
        <v>81</v>
      </c>
      <c r="C41" s="47">
        <v>2614.9899999999998</v>
      </c>
      <c r="D41" s="47">
        <v>3000</v>
      </c>
      <c r="E41" s="47">
        <v>5000</v>
      </c>
      <c r="F41" s="47">
        <v>5000</v>
      </c>
      <c r="G41" s="47">
        <v>5000</v>
      </c>
    </row>
    <row r="42" spans="1:7" ht="30" x14ac:dyDescent="0.25">
      <c r="A42" s="52" t="s">
        <v>117</v>
      </c>
      <c r="B42" s="52" t="s">
        <v>118</v>
      </c>
      <c r="C42" s="53">
        <v>3630</v>
      </c>
      <c r="D42" s="53">
        <v>6900</v>
      </c>
      <c r="E42" s="53">
        <v>6200</v>
      </c>
      <c r="F42" s="53">
        <v>6100</v>
      </c>
      <c r="G42" s="53">
        <v>6100</v>
      </c>
    </row>
    <row r="43" spans="1:7" x14ac:dyDescent="0.25">
      <c r="A43" s="54" t="s">
        <v>109</v>
      </c>
      <c r="B43" s="54" t="s">
        <v>110</v>
      </c>
      <c r="C43" s="55">
        <v>3630</v>
      </c>
      <c r="D43" s="55">
        <v>6900</v>
      </c>
      <c r="E43" s="55">
        <v>6200</v>
      </c>
      <c r="F43" s="55">
        <v>6100</v>
      </c>
      <c r="G43" s="55">
        <v>6100</v>
      </c>
    </row>
    <row r="44" spans="1:7" x14ac:dyDescent="0.25">
      <c r="A44" s="45" t="s">
        <v>77</v>
      </c>
      <c r="B44" s="45" t="s">
        <v>9</v>
      </c>
      <c r="C44" s="47">
        <v>3630</v>
      </c>
      <c r="D44" s="47">
        <v>6900</v>
      </c>
      <c r="E44" s="47">
        <v>6200</v>
      </c>
      <c r="F44" s="47">
        <v>6100</v>
      </c>
      <c r="G44" s="47">
        <v>6100</v>
      </c>
    </row>
    <row r="45" spans="1:7" x14ac:dyDescent="0.25">
      <c r="A45" s="45" t="s">
        <v>79</v>
      </c>
      <c r="B45" s="45" t="s">
        <v>20</v>
      </c>
      <c r="C45" s="47">
        <v>0</v>
      </c>
      <c r="D45" s="47">
        <v>5200</v>
      </c>
      <c r="E45" s="47">
        <v>4500</v>
      </c>
      <c r="F45" s="47">
        <v>4400</v>
      </c>
      <c r="G45" s="47">
        <v>4400</v>
      </c>
    </row>
    <row r="46" spans="1:7" ht="45" x14ac:dyDescent="0.25">
      <c r="A46" s="45" t="s">
        <v>82</v>
      </c>
      <c r="B46" s="45" t="s">
        <v>83</v>
      </c>
      <c r="C46" s="47">
        <v>3630</v>
      </c>
      <c r="D46" s="47">
        <v>1700</v>
      </c>
      <c r="E46" s="47">
        <v>1700</v>
      </c>
      <c r="F46" s="47">
        <v>1700</v>
      </c>
      <c r="G46" s="47">
        <v>1700</v>
      </c>
    </row>
    <row r="47" spans="1:7" ht="30" x14ac:dyDescent="0.25">
      <c r="A47" s="54" t="s">
        <v>113</v>
      </c>
      <c r="B47" s="54" t="s">
        <v>114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</row>
    <row r="48" spans="1:7" x14ac:dyDescent="0.25">
      <c r="A48" s="45" t="s">
        <v>77</v>
      </c>
      <c r="B48" s="45" t="s">
        <v>9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45" t="s">
        <v>79</v>
      </c>
      <c r="B49" s="45" t="s">
        <v>20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ht="30" x14ac:dyDescent="0.25">
      <c r="A50" s="52" t="s">
        <v>119</v>
      </c>
      <c r="B50" s="52" t="s">
        <v>120</v>
      </c>
      <c r="C50" s="53">
        <v>0</v>
      </c>
      <c r="D50" s="53">
        <v>19800</v>
      </c>
      <c r="E50" s="53">
        <v>19700</v>
      </c>
      <c r="F50" s="53">
        <v>19300</v>
      </c>
      <c r="G50" s="53">
        <v>19200</v>
      </c>
    </row>
    <row r="51" spans="1:7" x14ac:dyDescent="0.25">
      <c r="A51" s="54" t="s">
        <v>109</v>
      </c>
      <c r="B51" s="54" t="s">
        <v>110</v>
      </c>
      <c r="C51" s="55">
        <v>0</v>
      </c>
      <c r="D51" s="55">
        <v>19800</v>
      </c>
      <c r="E51" s="55">
        <v>19700</v>
      </c>
      <c r="F51" s="55">
        <v>19300</v>
      </c>
      <c r="G51" s="55">
        <v>19200</v>
      </c>
    </row>
    <row r="52" spans="1:7" ht="30" x14ac:dyDescent="0.25">
      <c r="A52" s="45" t="s">
        <v>86</v>
      </c>
      <c r="B52" s="45" t="s">
        <v>11</v>
      </c>
      <c r="C52" s="47">
        <v>0</v>
      </c>
      <c r="D52" s="47">
        <v>19800</v>
      </c>
      <c r="E52" s="47">
        <v>19700</v>
      </c>
      <c r="F52" s="47">
        <v>19300</v>
      </c>
      <c r="G52" s="47">
        <v>19200</v>
      </c>
    </row>
    <row r="53" spans="1:7" ht="30" x14ac:dyDescent="0.25">
      <c r="A53" s="45" t="s">
        <v>88</v>
      </c>
      <c r="B53" s="45" t="s">
        <v>27</v>
      </c>
      <c r="C53" s="47">
        <v>0</v>
      </c>
      <c r="D53" s="47">
        <v>19800</v>
      </c>
      <c r="E53" s="47">
        <v>19700</v>
      </c>
      <c r="F53" s="47">
        <v>19300</v>
      </c>
      <c r="G53" s="47">
        <v>19200</v>
      </c>
    </row>
    <row r="54" spans="1:7" ht="60" x14ac:dyDescent="0.25">
      <c r="A54" s="52" t="s">
        <v>121</v>
      </c>
      <c r="B54" s="52" t="s">
        <v>122</v>
      </c>
      <c r="C54" s="53">
        <v>55257.07</v>
      </c>
      <c r="D54" s="53">
        <v>106000</v>
      </c>
      <c r="E54" s="53">
        <v>108600</v>
      </c>
      <c r="F54" s="53">
        <v>56100</v>
      </c>
      <c r="G54" s="53">
        <v>56100</v>
      </c>
    </row>
    <row r="55" spans="1:7" x14ac:dyDescent="0.25">
      <c r="A55" s="54" t="s">
        <v>109</v>
      </c>
      <c r="B55" s="54" t="s">
        <v>110</v>
      </c>
      <c r="C55" s="55">
        <v>13513.51</v>
      </c>
      <c r="D55" s="55">
        <v>17100</v>
      </c>
      <c r="E55" s="55">
        <v>11200</v>
      </c>
      <c r="F55" s="55">
        <v>11000</v>
      </c>
      <c r="G55" s="55">
        <v>11000</v>
      </c>
    </row>
    <row r="56" spans="1:7" x14ac:dyDescent="0.25">
      <c r="A56" s="45" t="s">
        <v>77</v>
      </c>
      <c r="B56" s="45" t="s">
        <v>9</v>
      </c>
      <c r="C56" s="47">
        <v>13513.51</v>
      </c>
      <c r="D56" s="47">
        <v>14100</v>
      </c>
      <c r="E56" s="47">
        <v>8300</v>
      </c>
      <c r="F56" s="47">
        <v>8100</v>
      </c>
      <c r="G56" s="47">
        <v>8100</v>
      </c>
    </row>
    <row r="57" spans="1:7" x14ac:dyDescent="0.25">
      <c r="A57" s="45" t="s">
        <v>79</v>
      </c>
      <c r="B57" s="45" t="s">
        <v>20</v>
      </c>
      <c r="C57" s="47">
        <v>13513.51</v>
      </c>
      <c r="D57" s="47">
        <v>14100</v>
      </c>
      <c r="E57" s="47">
        <v>8300</v>
      </c>
      <c r="F57" s="47">
        <v>8100</v>
      </c>
      <c r="G57" s="47">
        <v>8100</v>
      </c>
    </row>
    <row r="58" spans="1:7" ht="30" x14ac:dyDescent="0.25">
      <c r="A58" s="45" t="s">
        <v>86</v>
      </c>
      <c r="B58" s="45" t="s">
        <v>11</v>
      </c>
      <c r="C58" s="47">
        <v>0</v>
      </c>
      <c r="D58" s="47">
        <v>3000</v>
      </c>
      <c r="E58" s="47">
        <v>2900</v>
      </c>
      <c r="F58" s="47">
        <v>2900</v>
      </c>
      <c r="G58" s="47">
        <v>2900</v>
      </c>
    </row>
    <row r="59" spans="1:7" ht="30" x14ac:dyDescent="0.25">
      <c r="A59" s="45" t="s">
        <v>88</v>
      </c>
      <c r="B59" s="45" t="s">
        <v>27</v>
      </c>
      <c r="C59" s="47">
        <v>0</v>
      </c>
      <c r="D59" s="47">
        <v>3000</v>
      </c>
      <c r="E59" s="47">
        <v>2900</v>
      </c>
      <c r="F59" s="47">
        <v>2900</v>
      </c>
      <c r="G59" s="47">
        <v>2900</v>
      </c>
    </row>
    <row r="60" spans="1:7" ht="30" x14ac:dyDescent="0.25">
      <c r="A60" s="54" t="s">
        <v>111</v>
      </c>
      <c r="B60" s="54" t="s">
        <v>112</v>
      </c>
      <c r="C60" s="55">
        <v>0</v>
      </c>
      <c r="D60" s="55">
        <v>4500</v>
      </c>
      <c r="E60" s="55">
        <v>4500</v>
      </c>
      <c r="F60" s="55">
        <v>4500</v>
      </c>
      <c r="G60" s="55">
        <v>4500</v>
      </c>
    </row>
    <row r="61" spans="1:7" ht="30" x14ac:dyDescent="0.25">
      <c r="A61" s="45" t="s">
        <v>86</v>
      </c>
      <c r="B61" s="45" t="s">
        <v>11</v>
      </c>
      <c r="C61" s="47">
        <v>0</v>
      </c>
      <c r="D61" s="47">
        <v>4500</v>
      </c>
      <c r="E61" s="47">
        <v>4500</v>
      </c>
      <c r="F61" s="47">
        <v>4500</v>
      </c>
      <c r="G61" s="47">
        <v>4500</v>
      </c>
    </row>
    <row r="62" spans="1:7" ht="30" x14ac:dyDescent="0.25">
      <c r="A62" s="45" t="s">
        <v>88</v>
      </c>
      <c r="B62" s="45" t="s">
        <v>27</v>
      </c>
      <c r="C62" s="47">
        <v>0</v>
      </c>
      <c r="D62" s="47">
        <v>4500</v>
      </c>
      <c r="E62" s="47">
        <v>4500</v>
      </c>
      <c r="F62" s="47">
        <v>4500</v>
      </c>
      <c r="G62" s="47">
        <v>4500</v>
      </c>
    </row>
    <row r="63" spans="1:7" ht="30" x14ac:dyDescent="0.25">
      <c r="A63" s="54" t="s">
        <v>113</v>
      </c>
      <c r="B63" s="54" t="s">
        <v>114</v>
      </c>
      <c r="C63" s="55">
        <v>41543.56</v>
      </c>
      <c r="D63" s="55">
        <v>84000</v>
      </c>
      <c r="E63" s="55">
        <v>92500</v>
      </c>
      <c r="F63" s="55">
        <v>40200</v>
      </c>
      <c r="G63" s="55">
        <v>40200</v>
      </c>
    </row>
    <row r="64" spans="1:7" ht="30" x14ac:dyDescent="0.25">
      <c r="A64" s="45" t="s">
        <v>86</v>
      </c>
      <c r="B64" s="45" t="s">
        <v>11</v>
      </c>
      <c r="C64" s="47">
        <v>41543.56</v>
      </c>
      <c r="D64" s="47">
        <v>84000</v>
      </c>
      <c r="E64" s="47">
        <v>92500</v>
      </c>
      <c r="F64" s="47">
        <v>40200</v>
      </c>
      <c r="G64" s="47">
        <v>40200</v>
      </c>
    </row>
    <row r="65" spans="1:7" ht="45" x14ac:dyDescent="0.25">
      <c r="A65" s="45" t="s">
        <v>87</v>
      </c>
      <c r="B65" s="45" t="s">
        <v>12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ht="30" x14ac:dyDescent="0.25">
      <c r="A66" s="45" t="s">
        <v>88</v>
      </c>
      <c r="B66" s="45" t="s">
        <v>27</v>
      </c>
      <c r="C66" s="47">
        <v>41543.56</v>
      </c>
      <c r="D66" s="47">
        <v>84000</v>
      </c>
      <c r="E66" s="47">
        <v>92500</v>
      </c>
      <c r="F66" s="47">
        <v>40200</v>
      </c>
      <c r="G66" s="47">
        <v>40200</v>
      </c>
    </row>
    <row r="67" spans="1:7" ht="30" x14ac:dyDescent="0.25">
      <c r="A67" s="54" t="s">
        <v>115</v>
      </c>
      <c r="B67" s="54" t="s">
        <v>116</v>
      </c>
      <c r="C67" s="55">
        <v>0</v>
      </c>
      <c r="D67" s="55">
        <v>400</v>
      </c>
      <c r="E67" s="55">
        <v>400</v>
      </c>
      <c r="F67" s="55">
        <v>400</v>
      </c>
      <c r="G67" s="55">
        <v>400</v>
      </c>
    </row>
    <row r="68" spans="1:7" ht="30" x14ac:dyDescent="0.25">
      <c r="A68" s="45" t="s">
        <v>86</v>
      </c>
      <c r="B68" s="45" t="s">
        <v>11</v>
      </c>
      <c r="C68" s="47">
        <v>0</v>
      </c>
      <c r="D68" s="47">
        <v>400</v>
      </c>
      <c r="E68" s="47">
        <v>400</v>
      </c>
      <c r="F68" s="47">
        <v>400</v>
      </c>
      <c r="G68" s="47">
        <v>400</v>
      </c>
    </row>
    <row r="69" spans="1:7" ht="30" x14ac:dyDescent="0.25">
      <c r="A69" s="45" t="s">
        <v>88</v>
      </c>
      <c r="B69" s="45" t="s">
        <v>27</v>
      </c>
      <c r="C69" s="47">
        <v>0</v>
      </c>
      <c r="D69" s="47">
        <v>400</v>
      </c>
      <c r="E69" s="47">
        <v>400</v>
      </c>
      <c r="F69" s="47">
        <v>400</v>
      </c>
      <c r="G69" s="47">
        <v>400</v>
      </c>
    </row>
    <row r="70" spans="1:7" x14ac:dyDescent="0.25">
      <c r="A70" s="54" t="s">
        <v>123</v>
      </c>
      <c r="B70" s="54" t="s">
        <v>124</v>
      </c>
      <c r="C70" s="55">
        <v>200</v>
      </c>
      <c r="D70" s="55">
        <v>0</v>
      </c>
      <c r="E70" s="55">
        <v>0</v>
      </c>
      <c r="F70" s="55">
        <v>0</v>
      </c>
      <c r="G70" s="55">
        <v>0</v>
      </c>
    </row>
    <row r="71" spans="1:7" ht="30" x14ac:dyDescent="0.25">
      <c r="A71" s="45" t="s">
        <v>86</v>
      </c>
      <c r="B71" s="45" t="s">
        <v>11</v>
      </c>
      <c r="C71" s="47">
        <v>200</v>
      </c>
      <c r="D71" s="47">
        <v>0</v>
      </c>
      <c r="E71" s="47">
        <v>0</v>
      </c>
      <c r="F71" s="47">
        <v>0</v>
      </c>
      <c r="G71" s="47">
        <v>0</v>
      </c>
    </row>
    <row r="72" spans="1:7" ht="30" x14ac:dyDescent="0.25">
      <c r="A72" s="45" t="s">
        <v>88</v>
      </c>
      <c r="B72" s="45" t="s">
        <v>27</v>
      </c>
      <c r="C72" s="47">
        <v>200</v>
      </c>
      <c r="D72" s="47">
        <v>0</v>
      </c>
      <c r="E72" s="47">
        <v>0</v>
      </c>
      <c r="F72" s="47">
        <v>0</v>
      </c>
      <c r="G72" s="47">
        <v>0</v>
      </c>
    </row>
    <row r="73" spans="1:7" ht="60" x14ac:dyDescent="0.25">
      <c r="A73" s="52" t="s">
        <v>125</v>
      </c>
      <c r="B73" s="52" t="s">
        <v>126</v>
      </c>
      <c r="C73" s="53">
        <v>2064</v>
      </c>
      <c r="D73" s="53">
        <v>2300</v>
      </c>
      <c r="E73" s="53">
        <v>2300</v>
      </c>
      <c r="F73" s="53">
        <v>2300</v>
      </c>
      <c r="G73" s="53">
        <v>2300</v>
      </c>
    </row>
    <row r="74" spans="1:7" x14ac:dyDescent="0.25">
      <c r="A74" s="54" t="s">
        <v>109</v>
      </c>
      <c r="B74" s="54" t="s">
        <v>110</v>
      </c>
      <c r="C74" s="55">
        <v>2064</v>
      </c>
      <c r="D74" s="55">
        <v>2300</v>
      </c>
      <c r="E74" s="55">
        <v>2300</v>
      </c>
      <c r="F74" s="55">
        <v>2300</v>
      </c>
      <c r="G74" s="55">
        <v>2300</v>
      </c>
    </row>
    <row r="75" spans="1:7" x14ac:dyDescent="0.25">
      <c r="A75" s="45" t="s">
        <v>77</v>
      </c>
      <c r="B75" s="45" t="s">
        <v>9</v>
      </c>
      <c r="C75" s="47">
        <v>2064</v>
      </c>
      <c r="D75" s="47">
        <v>2300</v>
      </c>
      <c r="E75" s="47">
        <v>2300</v>
      </c>
      <c r="F75" s="47">
        <v>2300</v>
      </c>
      <c r="G75" s="47">
        <v>2300</v>
      </c>
    </row>
    <row r="76" spans="1:7" x14ac:dyDescent="0.25">
      <c r="A76" s="45" t="s">
        <v>79</v>
      </c>
      <c r="B76" s="45" t="s">
        <v>20</v>
      </c>
      <c r="C76" s="47">
        <v>2064</v>
      </c>
      <c r="D76" s="47">
        <v>2300</v>
      </c>
      <c r="E76" s="47">
        <v>2300</v>
      </c>
      <c r="F76" s="47">
        <v>2300</v>
      </c>
      <c r="G76" s="47">
        <v>2300</v>
      </c>
    </row>
    <row r="77" spans="1:7" ht="30" x14ac:dyDescent="0.25">
      <c r="A77" s="52" t="s">
        <v>127</v>
      </c>
      <c r="B77" s="52" t="s">
        <v>128</v>
      </c>
      <c r="C77" s="53">
        <v>2094.4899999999998</v>
      </c>
      <c r="D77" s="53">
        <v>2200</v>
      </c>
      <c r="E77" s="53">
        <v>600</v>
      </c>
      <c r="F77" s="53">
        <v>600</v>
      </c>
      <c r="G77" s="53">
        <v>600</v>
      </c>
    </row>
    <row r="78" spans="1:7" x14ac:dyDescent="0.25">
      <c r="A78" s="54" t="s">
        <v>109</v>
      </c>
      <c r="B78" s="54" t="s">
        <v>110</v>
      </c>
      <c r="C78" s="55">
        <v>495.75</v>
      </c>
      <c r="D78" s="55">
        <v>500</v>
      </c>
      <c r="E78" s="55">
        <v>600</v>
      </c>
      <c r="F78" s="55">
        <v>600</v>
      </c>
      <c r="G78" s="55">
        <v>600</v>
      </c>
    </row>
    <row r="79" spans="1:7" x14ac:dyDescent="0.25">
      <c r="A79" s="45" t="s">
        <v>77</v>
      </c>
      <c r="B79" s="45" t="s">
        <v>9</v>
      </c>
      <c r="C79" s="47">
        <v>495.75</v>
      </c>
      <c r="D79" s="47">
        <v>500</v>
      </c>
      <c r="E79" s="47">
        <v>600</v>
      </c>
      <c r="F79" s="47">
        <v>600</v>
      </c>
      <c r="G79" s="47">
        <v>600</v>
      </c>
    </row>
    <row r="80" spans="1:7" x14ac:dyDescent="0.25">
      <c r="A80" s="45" t="s">
        <v>84</v>
      </c>
      <c r="B80" s="45" t="s">
        <v>85</v>
      </c>
      <c r="C80" s="47">
        <v>495.75</v>
      </c>
      <c r="D80" s="47">
        <v>500</v>
      </c>
      <c r="E80" s="47">
        <v>600</v>
      </c>
      <c r="F80" s="47">
        <v>600</v>
      </c>
      <c r="G80" s="47">
        <v>600</v>
      </c>
    </row>
    <row r="81" spans="1:7" ht="30" x14ac:dyDescent="0.25">
      <c r="A81" s="54" t="s">
        <v>115</v>
      </c>
      <c r="B81" s="54" t="s">
        <v>116</v>
      </c>
      <c r="C81" s="55">
        <v>1598.74</v>
      </c>
      <c r="D81" s="55">
        <v>1700</v>
      </c>
      <c r="E81" s="55">
        <v>0</v>
      </c>
      <c r="F81" s="55">
        <v>0</v>
      </c>
      <c r="G81" s="55">
        <v>0</v>
      </c>
    </row>
    <row r="82" spans="1:7" x14ac:dyDescent="0.25">
      <c r="A82" s="45" t="s">
        <v>77</v>
      </c>
      <c r="B82" s="45" t="s">
        <v>9</v>
      </c>
      <c r="C82" s="47">
        <v>1598.74</v>
      </c>
      <c r="D82" s="47">
        <v>1700</v>
      </c>
      <c r="E82" s="47">
        <v>0</v>
      </c>
      <c r="F82" s="47">
        <v>0</v>
      </c>
      <c r="G82" s="47">
        <v>0</v>
      </c>
    </row>
    <row r="83" spans="1:7" x14ac:dyDescent="0.25">
      <c r="A83" s="45" t="s">
        <v>84</v>
      </c>
      <c r="B83" s="45" t="s">
        <v>85</v>
      </c>
      <c r="C83" s="47">
        <v>1598.74</v>
      </c>
      <c r="D83" s="47">
        <v>1700</v>
      </c>
      <c r="E83" s="47">
        <v>0</v>
      </c>
      <c r="F83" s="47">
        <v>0</v>
      </c>
      <c r="G83" s="47">
        <v>0</v>
      </c>
    </row>
    <row r="86" spans="1:7" x14ac:dyDescent="0.25">
      <c r="A86" t="s">
        <v>151</v>
      </c>
      <c r="E86" t="s">
        <v>64</v>
      </c>
    </row>
    <row r="88" spans="1:7" x14ac:dyDescent="0.25">
      <c r="E88" s="43"/>
    </row>
    <row r="89" spans="1:7" x14ac:dyDescent="0.25">
      <c r="E89" t="s">
        <v>152</v>
      </c>
    </row>
  </sheetData>
  <mergeCells count="2">
    <mergeCell ref="A6:G6"/>
    <mergeCell ref="A8:G8"/>
  </mergeCell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Viktorija Markulin Ferko</cp:lastModifiedBy>
  <cp:lastPrinted>2024-11-06T09:02:59Z</cp:lastPrinted>
  <dcterms:created xsi:type="dcterms:W3CDTF">2022-08-12T12:51:27Z</dcterms:created>
  <dcterms:modified xsi:type="dcterms:W3CDTF">2024-11-06T09:05:53Z</dcterms:modified>
</cp:coreProperties>
</file>