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Financijski izvještaji i planovi\2024\Izvršenje financijskog plana 01.01.-30.06.2024\opći posebni dio\"/>
    </mc:Choice>
  </mc:AlternateContent>
  <xr:revisionPtr revIDLastSave="0" documentId="13_ncr:1_{A608A981-DD03-4B23-99C5-003DA6E39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 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H29" i="3"/>
  <c r="I30" i="3"/>
  <c r="H30" i="3"/>
  <c r="H33" i="8" l="1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L29" i="1"/>
  <c r="L28" i="1"/>
  <c r="L27" i="1"/>
  <c r="L26" i="1"/>
  <c r="L25" i="1"/>
  <c r="L19" i="1"/>
  <c r="L18" i="1"/>
  <c r="L17" i="1"/>
  <c r="L16" i="1"/>
  <c r="L15" i="1"/>
  <c r="K29" i="1"/>
  <c r="K28" i="1"/>
  <c r="K27" i="1"/>
  <c r="K26" i="1"/>
  <c r="K25" i="1"/>
  <c r="K20" i="1"/>
  <c r="K19" i="1"/>
  <c r="K18" i="1"/>
  <c r="K17" i="1"/>
  <c r="K16" i="1"/>
  <c r="K15" i="1"/>
  <c r="H20" i="1"/>
  <c r="I20" i="1"/>
  <c r="L20" i="1" s="1"/>
  <c r="J20" i="1"/>
  <c r="G20" i="1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G24" i="13"/>
  <c r="F22" i="8" l="1"/>
  <c r="E11" i="8"/>
  <c r="D11" i="8"/>
  <c r="D10" i="8" s="1"/>
  <c r="F11" i="8"/>
  <c r="F10" i="8" s="1"/>
  <c r="H15" i="3"/>
  <c r="H14" i="3" s="1"/>
  <c r="I15" i="3"/>
  <c r="J15" i="3"/>
  <c r="J14" i="3" s="1"/>
  <c r="G17" i="1"/>
  <c r="G14" i="1"/>
  <c r="C22" i="8"/>
  <c r="C11" i="8"/>
  <c r="C10" i="8" s="1"/>
  <c r="G30" i="3"/>
  <c r="E10" i="8" l="1"/>
  <c r="H10" i="8" s="1"/>
  <c r="H11" i="8"/>
  <c r="I14" i="3"/>
  <c r="L15" i="3"/>
  <c r="G18" i="13"/>
  <c r="F18" i="13"/>
  <c r="H18" i="13" s="1"/>
  <c r="G10" i="8"/>
  <c r="L14" i="3"/>
  <c r="G29" i="3"/>
  <c r="E18" i="13"/>
  <c r="E17" i="13"/>
  <c r="G17" i="13"/>
  <c r="G23" i="13"/>
  <c r="F24" i="13"/>
  <c r="H24" i="13" s="1"/>
  <c r="F17" i="13"/>
  <c r="H17" i="13" s="1"/>
  <c r="G20" i="13"/>
  <c r="G19" i="13" s="1"/>
  <c r="F20" i="13"/>
  <c r="H20" i="13" s="1"/>
  <c r="E22" i="13"/>
  <c r="E21" i="13" s="1"/>
  <c r="G22" i="13"/>
  <c r="G21" i="13" s="1"/>
  <c r="F22" i="13"/>
  <c r="H22" i="13" s="1"/>
  <c r="E24" i="13"/>
  <c r="E23" i="13" s="1"/>
  <c r="E16" i="13" l="1"/>
  <c r="G16" i="13"/>
  <c r="G15" i="13" s="1"/>
  <c r="G14" i="13" s="1"/>
  <c r="G13" i="13" s="1"/>
  <c r="G15" i="3"/>
  <c r="F19" i="13"/>
  <c r="H19" i="13" s="1"/>
  <c r="F16" i="13"/>
  <c r="H16" i="13" s="1"/>
  <c r="E20" i="13"/>
  <c r="E19" i="13" s="1"/>
  <c r="F23" i="13"/>
  <c r="H23" i="13" s="1"/>
  <c r="F21" i="13"/>
  <c r="H21" i="13" s="1"/>
  <c r="E15" i="13" l="1"/>
  <c r="E14" i="13" s="1"/>
  <c r="E13" i="13" s="1"/>
  <c r="G14" i="3"/>
  <c r="K14" i="3" s="1"/>
  <c r="F15" i="13"/>
  <c r="H15" i="13" s="1"/>
  <c r="F14" i="13" l="1"/>
  <c r="H14" i="13" s="1"/>
  <c r="H12" i="11"/>
  <c r="H11" i="11"/>
  <c r="H10" i="11"/>
  <c r="G11" i="11"/>
  <c r="G12" i="11"/>
  <c r="G10" i="11"/>
  <c r="L14" i="1"/>
  <c r="K14" i="1"/>
  <c r="F13" i="13" l="1"/>
  <c r="H13" i="13" s="1"/>
</calcChain>
</file>

<file path=xl/sharedStrings.xml><?xml version="1.0" encoding="utf-8"?>
<sst xmlns="http://schemas.openxmlformats.org/spreadsheetml/2006/main" count="828" uniqueCount="271">
  <si>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</si>
  <si>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</si>
  <si>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</si>
  <si>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</si>
  <si>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</si>
  <si>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</si>
  <si>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</si>
  <si>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</si>
  <si>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</si>
  <si>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</si>
  <si>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</si>
  <si>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</si>
  <si>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</si>
  <si>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</si>
  <si>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</si>
  <si>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</si>
  <si>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</si>
  <si>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</si>
  <si>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</si>
  <si>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</si>
  <si>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</si>
  <si>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</si>
  <si>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</si>
  <si>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</si>
  <si>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</si>
  <si>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</si>
  <si>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</si>
  <si>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</si>
  <si>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</si>
  <si>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</si>
  <si>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</si>
  <si>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</si>
  <si>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</si>
  <si>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</si>
  <si>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</si>
  <si>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</si>
  <si>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</si>
  <si>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</si>
  <si>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</si>
  <si>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</si>
  <si>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</si>
  <si>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</si>
  <si>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</si>
  <si>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</si>
  <si>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</si>
  <si>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</si>
  <si>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</si>
  <si>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</si>
  <si>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</si>
  <si>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</si>
  <si>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</si>
  <si>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</si>
  <si>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</si>
  <si>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</si>
  <si>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</si>
  <si>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</si>
  <si>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</si>
  <si>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</si>
  <si>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</si>
  <si>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</si>
  <si>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</si>
  <si>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</si>
  <si>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</si>
  <si>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</si>
  <si>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</si>
  <si>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</si>
  <si>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</si>
  <si>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</si>
  <si>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</si>
  <si>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</si>
  <si>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</si>
  <si>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GLAZBENA ŠKOLA VATROSLAVA LISINSKOG</t>
  </si>
  <si>
    <t>GUNDULIĆEVA 4, ZAGREB</t>
  </si>
  <si>
    <t>OIB: 79669409638</t>
  </si>
  <si>
    <t>09 Obrazovanje</t>
  </si>
  <si>
    <t>092 Srednjoškolsko obrazovanje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</si>
  <si>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</si>
  <si>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</si>
  <si>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</si>
  <si>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</si>
  <si>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</si>
  <si>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</si>
  <si>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</si>
  <si>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</si>
  <si>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</si>
  <si>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i povrati po protestira</t>
  </si>
  <si>
    <t>Donacije od pravnih i fizičkih osoba izvan općeg proračuna i povrat donacija po protestiranim jamst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</si>
  <si>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</si>
  <si>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</si>
  <si>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</si>
  <si>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</si>
  <si>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</si>
  <si>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3</t>
  </si>
  <si>
    <t>31</t>
  </si>
  <si>
    <t>311</t>
  </si>
  <si>
    <t>3111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</si>
  <si>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</si>
  <si>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</si>
  <si>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</si>
  <si>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</si>
  <si>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</si>
  <si>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</si>
  <si>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</si>
  <si>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</si>
  <si>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</si>
  <si>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</si>
  <si>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</si>
  <si>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</si>
  <si>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</si>
  <si>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</si>
  <si>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</si>
  <si>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</si>
  <si>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</si>
  <si>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</si>
  <si>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</si>
  <si>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</si>
  <si>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</si>
  <si>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</si>
  <si>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</si>
  <si>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</si>
  <si>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</si>
  <si>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</si>
  <si>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</si>
  <si>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</si>
  <si>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</si>
  <si>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3291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</si>
  <si>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</si>
  <si>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</si>
  <si>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</si>
  <si>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</si>
  <si>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</si>
  <si>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</si>
  <si>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</si>
  <si>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</si>
  <si>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</si>
  <si>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</si>
  <si>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3434</t>
  </si>
  <si>
    <t>37</t>
  </si>
  <si>
    <t>372</t>
  </si>
  <si>
    <t>3721</t>
  </si>
  <si>
    <t>38</t>
  </si>
  <si>
    <t>381</t>
  </si>
  <si>
    <t>3812</t>
  </si>
  <si>
    <t>4</t>
  </si>
  <si>
    <t>41</t>
  </si>
  <si>
    <t>412</t>
  </si>
  <si>
    <t>4124</t>
  </si>
  <si>
    <t>42</t>
  </si>
  <si>
    <t>421</t>
  </si>
  <si>
    <t>4212</t>
  </si>
  <si>
    <t>422</t>
  </si>
  <si>
    <t>4221</t>
  </si>
  <si>
    <t>4222</t>
  </si>
  <si>
    <t>4223</t>
  </si>
  <si>
    <t>4226</t>
  </si>
  <si>
    <t>4227</t>
  </si>
  <si>
    <t>423</t>
  </si>
  <si>
    <t>4231</t>
  </si>
  <si>
    <t>424</t>
  </si>
  <si>
    <t>4241</t>
  </si>
  <si>
    <t>426</t>
  </si>
  <si>
    <t>4262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</si>
  <si>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</si>
  <si>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</si>
  <si>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</si>
  <si>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</si>
  <si>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</si>
  <si>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</si>
  <si>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</si>
  <si>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</si>
  <si>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</si>
  <si>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</si>
  <si>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</si>
  <si>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</si>
  <si>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</si>
  <si>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</si>
  <si>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</si>
  <si>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</si>
  <si>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</si>
  <si>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</si>
  <si>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</si>
  <si>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</si>
  <si>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</si>
  <si>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</si>
  <si>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</si>
  <si>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</si>
  <si>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</si>
  <si>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</si>
  <si>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</si>
  <si>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</si>
  <si>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</si>
  <si>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</si>
  <si>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</si>
  <si>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</si>
  <si>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</si>
  <si>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</si>
  <si>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</si>
  <si>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</si>
  <si>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</si>
  <si>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</si>
  <si>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</si>
  <si>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 u naravi</t>
  </si>
  <si>
    <t>Nematerijalna imovina</t>
  </si>
  <si>
    <t>Ostala prava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</si>
  <si>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</si>
  <si>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</si>
  <si>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</si>
  <si>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</si>
  <si>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</si>
  <si>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</si>
  <si>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</si>
  <si>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</si>
  <si>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</si>
  <si>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Prijevozna sredstva</t>
  </si>
  <si>
    <t>Prijevozna sredstva u cestovnom prometu</t>
  </si>
  <si>
    <t>Knjige, umjetnička djela i ostale izložbene vrijednosti</t>
  </si>
  <si>
    <t>Knjige</t>
  </si>
  <si>
    <t>Nematerijalna proizvedena imovina</t>
  </si>
  <si>
    <t>Ulaganja u računalne programe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</si>
  <si>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</si>
  <si>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</si>
  <si>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</si>
  <si>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</si>
  <si>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</si>
  <si>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</si>
  <si>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</si>
  <si>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Razdjel 009</t>
  </si>
  <si>
    <t>Glava 009       04</t>
  </si>
  <si>
    <t>Proračunski korisnik 009       04        21480</t>
  </si>
  <si>
    <t>Izvor 1.</t>
  </si>
  <si>
    <t>Izvor 1.1.</t>
  </si>
  <si>
    <t>Program 4109</t>
  </si>
  <si>
    <t>Aktivnost A410901</t>
  </si>
  <si>
    <t>Aktivnost A410902</t>
  </si>
  <si>
    <t>Aktivnost A410905</t>
  </si>
  <si>
    <t>Aktivnost K410901</t>
  </si>
  <si>
    <t>Aktivnost T410902</t>
  </si>
  <si>
    <t>Aktivnost T410905</t>
  </si>
  <si>
    <t>Izvor 1.2.</t>
  </si>
  <si>
    <t>Izvor 4.</t>
  </si>
  <si>
    <t>Izvor 4.3.</t>
  </si>
  <si>
    <t>Izvor 5.</t>
  </si>
  <si>
    <t>Izvor 5.2.</t>
  </si>
  <si>
    <t>Izvor 6.</t>
  </si>
  <si>
    <t>Izvor 6.1.</t>
  </si>
  <si>
    <t>GRADSKI URED ZA OBRAZOVANJE, SPORT I MLADE</t>
  </si>
  <si>
    <t>USTANOVE U SREDNJOŠKOLSKOM OBRAZOVANJU</t>
  </si>
  <si>
    <t>OPĆI PRIHODI I PRIMICI</t>
  </si>
  <si>
    <t>DJELATNOST USTANOVA SREDNJEG ŠKOLSTVA I UČENIČKIH DOMOVA</t>
  </si>
  <si>
    <t>REDOVNA DJELATNOST PRORAČUNSKIH KORISNIKA</t>
  </si>
  <si>
    <t>IZVANNASTAVNE I OSTALE AKTIVNOSTI</t>
  </si>
  <si>
    <t>NABAVA UDŽBENIKA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</si>
  <si>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</si>
  <si>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</si>
  <si>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</si>
  <si>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OPĆI PRIHODI I PRIMICI-DECENTRALIZIRANA SREDSTVA</t>
  </si>
  <si>
    <t>PRIHODI ZA POSEBNE NAMJENE</t>
  </si>
  <si>
    <t>OSTALI PRIHODI ZA POSEBNE NAMJENE</t>
  </si>
  <si>
    <t>POMOĆI</t>
  </si>
  <si>
    <t>POMOĆI IZ DRUGIH PRORAČUNA</t>
  </si>
  <si>
    <t>DONACIJE</t>
  </si>
  <si>
    <t>Ravnatelj:</t>
  </si>
  <si>
    <t>IZVORNI PLAN ILI REBALANS 2024.*</t>
  </si>
  <si>
    <t>TEKUĆI PLAN 2024.*</t>
  </si>
  <si>
    <t xml:space="preserve">OSTVARENJE/IZVRŠENJE 
1.-6.2024. </t>
  </si>
  <si>
    <t>Zagreb, 09.07.2024.</t>
  </si>
  <si>
    <t>Antonio Mrčela, prof.mentor</t>
  </si>
  <si>
    <t xml:space="preserve">IZVRŠENJE 
1.-6.2024. </t>
  </si>
  <si>
    <t xml:space="preserve">IZVJEŠTAJ O IZVRŠENJU FINANCIJSKOG PLANA PRORAČUNSKOG KORISNIKA JEDINICE LOKALNE I PODRUČNE (REGIONALNE) SAMOUPRAVE ZA PRVO POLUGODIŠTE 2024. </t>
  </si>
  <si>
    <t>Doprinosi za obvezno osiguranje u slučaju nezaposlenosti</t>
  </si>
  <si>
    <t xml:space="preserve"> IZVRŠENJE 
1.-6.2024.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</si>
</sst>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11" fillId="0" borderId="0" xfId="0" applyFon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2" fontId="1" fillId="0" borderId="3" xfId="0" applyNumberFormat="1" applyFont="1" applyBorder="1"/>
    <xf numFmtId="2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wrapText="1"/>
    </xf>
    <xf numFmtId="4" fontId="18" fillId="0" borderId="3" xfId="0" applyNumberFormat="1" applyFont="1" applyBorder="1"/>
    <xf numFmtId="0" fontId="1" fillId="4" borderId="3" xfId="0" applyFont="1" applyFill="1" applyBorder="1" applyAlignment="1">
      <alignment wrapText="1"/>
    </xf>
    <xf numFmtId="4" fontId="19" fillId="4" borderId="3" xfId="0" applyNumberFormat="1" applyFont="1" applyFill="1" applyBorder="1"/>
    <xf numFmtId="4" fontId="6" fillId="4" borderId="3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wrapText="1"/>
    </xf>
    <xf numFmtId="4" fontId="19" fillId="5" borderId="3" xfId="0" applyNumberFormat="1" applyFont="1" applyFill="1" applyBorder="1"/>
    <xf numFmtId="4" fontId="6" fillId="5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wrapText="1"/>
    </xf>
    <xf numFmtId="4" fontId="19" fillId="6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wrapText="1"/>
    </xf>
    <xf numFmtId="4" fontId="19" fillId="7" borderId="3" xfId="0" applyNumberFormat="1" applyFont="1" applyFill="1" applyBorder="1"/>
    <xf numFmtId="4" fontId="6" fillId="7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0" fontId="0" fillId="0" borderId="5" xfId="0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7"/>
  <sheetViews>
    <sheetView tabSelected="1" workbookViewId="0">
      <selection activeCell="B6" sqref="B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1:12" x14ac:dyDescent="0.25">
      <c r="A1" s="42" t="s">
        <v>71</v>
      </c>
    </row>
    <row r="2" spans="1:12" x14ac:dyDescent="0.25">
      <c r="A2" s="42" t="s">
        <v>72</v>
      </c>
    </row>
    <row r="3" spans="1:12" x14ac:dyDescent="0.25">
      <c r="A3" s="42" t="s">
        <v>73</v>
      </c>
    </row>
    <row r="5" spans="1:12" ht="42" customHeight="1" x14ac:dyDescent="0.25">
      <c r="B5" s="73" t="s">
        <v>268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18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5.75" customHeight="1" x14ac:dyDescent="0.25">
      <c r="B7" s="73" t="s">
        <v>12</v>
      </c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6" customHeight="1" x14ac:dyDescent="0.25">
      <c r="B8" s="92"/>
      <c r="C8" s="92"/>
      <c r="D8" s="92"/>
      <c r="E8" s="2"/>
      <c r="F8" s="2"/>
      <c r="G8" s="2"/>
      <c r="H8" s="2"/>
      <c r="I8" s="2"/>
      <c r="J8" s="3"/>
      <c r="K8" s="3"/>
    </row>
    <row r="9" spans="1:12" ht="18" customHeight="1" x14ac:dyDescent="0.25">
      <c r="B9" s="73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ht="18" customHeight="1" x14ac:dyDescent="0.25">
      <c r="B10" s="32"/>
      <c r="C10" s="34"/>
      <c r="D10" s="34"/>
      <c r="E10" s="34"/>
      <c r="F10" s="34"/>
      <c r="G10" s="34"/>
      <c r="H10" s="34"/>
      <c r="I10" s="34"/>
      <c r="J10" s="34"/>
      <c r="K10" s="34"/>
    </row>
    <row r="11" spans="1:12" x14ac:dyDescent="0.25">
      <c r="B11" s="86" t="s">
        <v>58</v>
      </c>
      <c r="C11" s="86"/>
      <c r="D11" s="86"/>
      <c r="E11" s="86"/>
      <c r="F11" s="86"/>
      <c r="G11" s="4"/>
      <c r="H11" s="4"/>
      <c r="I11" s="4"/>
      <c r="J11" s="4"/>
      <c r="K11" s="18"/>
    </row>
    <row r="12" spans="1:12" ht="25.5" x14ac:dyDescent="0.25">
      <c r="B12" s="87" t="s">
        <v>7</v>
      </c>
      <c r="C12" s="88"/>
      <c r="D12" s="88"/>
      <c r="E12" s="88"/>
      <c r="F12" s="89"/>
      <c r="G12" s="22" t="s">
        <v>59</v>
      </c>
      <c r="H12" s="1" t="s">
        <v>262</v>
      </c>
      <c r="I12" s="1" t="s">
        <v>263</v>
      </c>
      <c r="J12" s="22" t="s">
        <v>264</v>
      </c>
      <c r="K12" s="1" t="s">
        <v>17</v>
      </c>
      <c r="L12" s="1" t="s">
        <v>49</v>
      </c>
    </row>
    <row r="13" spans="1:12" s="25" customFormat="1" ht="11.25" x14ac:dyDescent="0.2">
      <c r="B13" s="80">
        <v>1</v>
      </c>
      <c r="C13" s="80"/>
      <c r="D13" s="80"/>
      <c r="E13" s="80"/>
      <c r="F13" s="81"/>
      <c r="G13" s="24">
        <v>2</v>
      </c>
      <c r="H13" s="23">
        <v>3</v>
      </c>
      <c r="I13" s="23">
        <v>4</v>
      </c>
      <c r="J13" s="23">
        <v>5</v>
      </c>
      <c r="K13" s="23" t="s">
        <v>19</v>
      </c>
      <c r="L13" s="23" t="s">
        <v>20</v>
      </c>
    </row>
    <row r="14" spans="1:12" x14ac:dyDescent="0.25">
      <c r="B14" s="82" t="s">
        <v>0</v>
      </c>
      <c r="C14" s="83"/>
      <c r="D14" s="83"/>
      <c r="E14" s="83"/>
      <c r="F14" s="84"/>
      <c r="G14" s="39">
        <f t="shared" ref="G14" si="0">G15+G16</f>
        <v>1131074.28</v>
      </c>
      <c r="H14" s="39">
        <v>2769400</v>
      </c>
      <c r="I14" s="39">
        <v>2769400</v>
      </c>
      <c r="J14" s="39">
        <v>1403677.4</v>
      </c>
      <c r="K14" s="39">
        <f t="shared" ref="K14:K20" si="1">IF(G14,J14/G14,0)*100</f>
        <v>124.1012570810115</v>
      </c>
      <c r="L14" s="39">
        <f t="shared" ref="L14:L20" si="2">IF(I14,J14/I14,0)*100</f>
        <v>50.685253123420239</v>
      </c>
    </row>
    <row r="15" spans="1:12" x14ac:dyDescent="0.25">
      <c r="B15" s="85" t="s">
        <v>50</v>
      </c>
      <c r="C15" s="76"/>
      <c r="D15" s="76"/>
      <c r="E15" s="76"/>
      <c r="F15" s="78"/>
      <c r="G15" s="40">
        <v>1131074.28</v>
      </c>
      <c r="H15" s="40">
        <v>2769400</v>
      </c>
      <c r="I15" s="40">
        <v>2769400</v>
      </c>
      <c r="J15" s="40">
        <v>1403677.4</v>
      </c>
      <c r="K15" s="40">
        <f t="shared" si="1"/>
        <v>124.1012570810115</v>
      </c>
      <c r="L15" s="40">
        <f t="shared" si="2"/>
        <v>50.685253123420239</v>
      </c>
    </row>
    <row r="16" spans="1:12" x14ac:dyDescent="0.25">
      <c r="B16" s="77" t="s">
        <v>55</v>
      </c>
      <c r="C16" s="78"/>
      <c r="D16" s="78"/>
      <c r="E16" s="78"/>
      <c r="F16" s="78"/>
      <c r="G16" s="40">
        <v>0</v>
      </c>
      <c r="H16" s="40">
        <v>0</v>
      </c>
      <c r="I16" s="40">
        <v>0</v>
      </c>
      <c r="J16" s="40">
        <v>0</v>
      </c>
      <c r="K16" s="40">
        <f t="shared" si="1"/>
        <v>0</v>
      </c>
      <c r="L16" s="40">
        <f t="shared" si="2"/>
        <v>0</v>
      </c>
    </row>
    <row r="17" spans="1:43" x14ac:dyDescent="0.25">
      <c r="B17" s="19" t="s">
        <v>1</v>
      </c>
      <c r="C17" s="33"/>
      <c r="D17" s="33"/>
      <c r="E17" s="33"/>
      <c r="F17" s="33"/>
      <c r="G17" s="39">
        <f t="shared" ref="G17" si="3">G18+G19</f>
        <v>1087513.8799999999</v>
      </c>
      <c r="H17" s="39">
        <v>2824400</v>
      </c>
      <c r="I17" s="39">
        <v>2824400</v>
      </c>
      <c r="J17" s="39">
        <v>1383268.5</v>
      </c>
      <c r="K17" s="39">
        <f t="shared" si="1"/>
        <v>127.195480024586</v>
      </c>
      <c r="L17" s="39">
        <f t="shared" si="2"/>
        <v>48.975658546948026</v>
      </c>
    </row>
    <row r="18" spans="1:43" x14ac:dyDescent="0.25">
      <c r="B18" s="75" t="s">
        <v>51</v>
      </c>
      <c r="C18" s="76"/>
      <c r="D18" s="76"/>
      <c r="E18" s="76"/>
      <c r="F18" s="76"/>
      <c r="G18" s="40">
        <v>1085921</v>
      </c>
      <c r="H18" s="40">
        <v>2701000</v>
      </c>
      <c r="I18" s="40">
        <v>2701000</v>
      </c>
      <c r="J18" s="40">
        <v>1373719.42</v>
      </c>
      <c r="K18" s="41">
        <f t="shared" si="1"/>
        <v>126.50270323531822</v>
      </c>
      <c r="L18" s="41">
        <f t="shared" si="2"/>
        <v>50.859660125879302</v>
      </c>
    </row>
    <row r="19" spans="1:43" x14ac:dyDescent="0.25">
      <c r="B19" s="77" t="s">
        <v>52</v>
      </c>
      <c r="C19" s="78"/>
      <c r="D19" s="78"/>
      <c r="E19" s="78"/>
      <c r="F19" s="78"/>
      <c r="G19" s="40">
        <v>1592.88</v>
      </c>
      <c r="H19" s="40">
        <v>123400</v>
      </c>
      <c r="I19" s="40">
        <v>123400</v>
      </c>
      <c r="J19" s="40">
        <v>9549.08</v>
      </c>
      <c r="K19" s="41">
        <f t="shared" si="1"/>
        <v>599.48520918085478</v>
      </c>
      <c r="L19" s="41">
        <f t="shared" si="2"/>
        <v>7.738314424635333</v>
      </c>
    </row>
    <row r="20" spans="1:43" x14ac:dyDescent="0.25">
      <c r="B20" s="91" t="s">
        <v>60</v>
      </c>
      <c r="C20" s="83"/>
      <c r="D20" s="83"/>
      <c r="E20" s="83"/>
      <c r="F20" s="83"/>
      <c r="G20" s="39">
        <f>G14-G17</f>
        <v>43560.40000000014</v>
      </c>
      <c r="H20" s="39">
        <f t="shared" ref="H20:J20" si="4">H14-H17</f>
        <v>-55000</v>
      </c>
      <c r="I20" s="39">
        <f t="shared" si="4"/>
        <v>-55000</v>
      </c>
      <c r="J20" s="39">
        <f t="shared" si="4"/>
        <v>20408.899999999907</v>
      </c>
      <c r="K20" s="39">
        <f t="shared" si="1"/>
        <v>46.85195728230191</v>
      </c>
      <c r="L20" s="39">
        <f t="shared" si="2"/>
        <v>-37.107090909090736</v>
      </c>
    </row>
    <row r="21" spans="1:43" ht="18" x14ac:dyDescent="0.25">
      <c r="B21" s="2"/>
      <c r="C21" s="16"/>
      <c r="D21" s="16"/>
      <c r="E21" s="16"/>
      <c r="F21" s="16"/>
      <c r="G21" s="16"/>
      <c r="H21" s="16"/>
      <c r="I21" s="17"/>
      <c r="J21" s="17"/>
      <c r="K21" s="17"/>
      <c r="L21" s="17"/>
    </row>
    <row r="22" spans="1:43" ht="18" customHeight="1" x14ac:dyDescent="0.25">
      <c r="B22" s="86" t="s">
        <v>61</v>
      </c>
      <c r="C22" s="86"/>
      <c r="D22" s="86"/>
      <c r="E22" s="86"/>
      <c r="F22" s="86"/>
      <c r="G22" s="16"/>
      <c r="H22" s="16"/>
      <c r="I22" s="17"/>
      <c r="J22" s="17"/>
      <c r="K22" s="17"/>
      <c r="L22" s="17"/>
    </row>
    <row r="23" spans="1:43" ht="25.5" x14ac:dyDescent="0.25">
      <c r="B23" s="87" t="s">
        <v>7</v>
      </c>
      <c r="C23" s="88"/>
      <c r="D23" s="88"/>
      <c r="E23" s="88"/>
      <c r="F23" s="89"/>
      <c r="G23" s="22" t="s">
        <v>59</v>
      </c>
      <c r="H23" s="1" t="s">
        <v>262</v>
      </c>
      <c r="I23" s="1" t="s">
        <v>263</v>
      </c>
      <c r="J23" s="22" t="s">
        <v>264</v>
      </c>
      <c r="K23" s="1" t="s">
        <v>17</v>
      </c>
      <c r="L23" s="1" t="s">
        <v>49</v>
      </c>
    </row>
    <row r="24" spans="1:43" s="25" customFormat="1" x14ac:dyDescent="0.25">
      <c r="B24" s="80">
        <v>1</v>
      </c>
      <c r="C24" s="80"/>
      <c r="D24" s="80"/>
      <c r="E24" s="80"/>
      <c r="F24" s="81"/>
      <c r="G24" s="24">
        <v>2</v>
      </c>
      <c r="H24" s="23">
        <v>3</v>
      </c>
      <c r="I24" s="23">
        <v>4</v>
      </c>
      <c r="J24" s="23">
        <v>5</v>
      </c>
      <c r="K24" s="23" t="s">
        <v>19</v>
      </c>
      <c r="L24" s="23" t="s">
        <v>20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5.75" customHeight="1" x14ac:dyDescent="0.25">
      <c r="A25" s="25"/>
      <c r="B25" s="85" t="s">
        <v>53</v>
      </c>
      <c r="C25" s="96"/>
      <c r="D25" s="96"/>
      <c r="E25" s="96"/>
      <c r="F25" s="97"/>
      <c r="G25" s="40">
        <v>0</v>
      </c>
      <c r="H25" s="40">
        <v>0</v>
      </c>
      <c r="I25" s="40">
        <v>0</v>
      </c>
      <c r="J25" s="40">
        <v>0</v>
      </c>
      <c r="K25" s="40">
        <f t="shared" ref="K25:K29" si="5">IF(G25,J25/G25,0)*100</f>
        <v>0</v>
      </c>
      <c r="L25" s="40">
        <f t="shared" ref="L25:L29" si="6">IF(I25,J25/I25,0)*100</f>
        <v>0</v>
      </c>
    </row>
    <row r="26" spans="1:43" x14ac:dyDescent="0.25">
      <c r="A26" s="25"/>
      <c r="B26" s="85" t="s">
        <v>54</v>
      </c>
      <c r="C26" s="76"/>
      <c r="D26" s="76"/>
      <c r="E26" s="76"/>
      <c r="F26" s="76"/>
      <c r="G26" s="40">
        <v>0</v>
      </c>
      <c r="H26" s="40">
        <v>0</v>
      </c>
      <c r="I26" s="40">
        <v>0</v>
      </c>
      <c r="J26" s="40">
        <v>0</v>
      </c>
      <c r="K26" s="40">
        <f t="shared" si="5"/>
        <v>0</v>
      </c>
      <c r="L26" s="40">
        <f t="shared" si="6"/>
        <v>0</v>
      </c>
    </row>
    <row r="27" spans="1:43" s="35" customFormat="1" ht="15" customHeight="1" x14ac:dyDescent="0.25">
      <c r="A27" s="25"/>
      <c r="B27" s="93" t="s">
        <v>56</v>
      </c>
      <c r="C27" s="94"/>
      <c r="D27" s="94"/>
      <c r="E27" s="94"/>
      <c r="F27" s="95"/>
      <c r="G27" s="39">
        <v>0</v>
      </c>
      <c r="H27" s="39">
        <v>0</v>
      </c>
      <c r="I27" s="39">
        <v>0</v>
      </c>
      <c r="J27" s="39">
        <v>0</v>
      </c>
      <c r="K27" s="39">
        <f t="shared" si="5"/>
        <v>0</v>
      </c>
      <c r="L27" s="39">
        <f t="shared" si="6"/>
        <v>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5" customFormat="1" ht="15" customHeight="1" x14ac:dyDescent="0.25">
      <c r="A28" s="25"/>
      <c r="B28" s="93" t="s">
        <v>62</v>
      </c>
      <c r="C28" s="94"/>
      <c r="D28" s="94"/>
      <c r="E28" s="94"/>
      <c r="F28" s="95"/>
      <c r="G28" s="39">
        <v>41386.160000000003</v>
      </c>
      <c r="H28" s="39">
        <v>55000</v>
      </c>
      <c r="I28" s="39">
        <v>55000</v>
      </c>
      <c r="J28" s="39">
        <v>100541.51</v>
      </c>
      <c r="K28" s="39">
        <f t="shared" si="5"/>
        <v>242.93510197611954</v>
      </c>
      <c r="L28" s="39">
        <f t="shared" si="6"/>
        <v>182.80274545454546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5">
      <c r="A29" s="25"/>
      <c r="B29" s="91" t="s">
        <v>63</v>
      </c>
      <c r="C29" s="83"/>
      <c r="D29" s="83"/>
      <c r="E29" s="83"/>
      <c r="F29" s="83"/>
      <c r="G29" s="39">
        <v>84946.559999999998</v>
      </c>
      <c r="H29" s="39">
        <v>0</v>
      </c>
      <c r="I29" s="39">
        <v>0</v>
      </c>
      <c r="J29" s="39">
        <v>120950.41</v>
      </c>
      <c r="K29" s="39">
        <f t="shared" si="5"/>
        <v>142.38411773237198</v>
      </c>
      <c r="L29" s="39">
        <f t="shared" si="6"/>
        <v>0</v>
      </c>
    </row>
    <row r="30" spans="1:43" ht="15.75" x14ac:dyDescent="0.25">
      <c r="B30" s="13"/>
      <c r="C30" s="14"/>
      <c r="D30" s="14"/>
      <c r="E30" s="14"/>
      <c r="F30" s="14"/>
      <c r="G30" s="15"/>
      <c r="H30" s="15"/>
      <c r="I30" s="15"/>
      <c r="J30" s="15"/>
      <c r="K30" s="15"/>
    </row>
    <row r="31" spans="1:43" ht="15.75" hidden="1" x14ac:dyDescent="0.25">
      <c r="B31" s="98" t="s">
        <v>69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43" ht="15.75" hidden="1" x14ac:dyDescent="0.25">
      <c r="B32" s="13"/>
      <c r="C32" s="14"/>
      <c r="D32" s="14"/>
      <c r="E32" s="14"/>
      <c r="F32" s="14"/>
      <c r="G32" s="15"/>
      <c r="H32" s="15"/>
      <c r="I32" s="15"/>
      <c r="J32" s="15"/>
      <c r="K32" s="15"/>
    </row>
    <row r="33" spans="2:12" ht="15" hidden="1" customHeight="1" x14ac:dyDescent="0.25">
      <c r="B33" s="79" t="s">
        <v>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2:12" hidden="1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2:12" ht="15" hidden="1" customHeight="1" x14ac:dyDescent="0.25">
      <c r="B35" s="79" t="s">
        <v>64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2:12" ht="36.75" hidden="1" customHeight="1" x14ac:dyDescent="0.2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2:12" hidden="1" x14ac:dyDescent="0.25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2" ht="15" hidden="1" customHeight="1" x14ac:dyDescent="0.25">
      <c r="B38" s="90" t="s">
        <v>70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2:12" hidden="1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2:12" hidden="1" x14ac:dyDescent="0.25"/>
    <row r="44" spans="2:12" x14ac:dyDescent="0.25">
      <c r="F44" s="67" t="s">
        <v>265</v>
      </c>
      <c r="J44" t="s">
        <v>261</v>
      </c>
    </row>
    <row r="46" spans="2:12" x14ac:dyDescent="0.25">
      <c r="J46" s="68"/>
    </row>
    <row r="47" spans="2:12" x14ac:dyDescent="0.25">
      <c r="J47" t="s">
        <v>266</v>
      </c>
    </row>
  </sheetData>
  <mergeCells count="27">
    <mergeCell ref="B38:L39"/>
    <mergeCell ref="B20:F20"/>
    <mergeCell ref="B29:F29"/>
    <mergeCell ref="B8:D8"/>
    <mergeCell ref="B28:F28"/>
    <mergeCell ref="B23:F23"/>
    <mergeCell ref="B24:F24"/>
    <mergeCell ref="B26:F26"/>
    <mergeCell ref="B27:F27"/>
    <mergeCell ref="B25:F25"/>
    <mergeCell ref="B31:L31"/>
    <mergeCell ref="B5:L5"/>
    <mergeCell ref="B7:L7"/>
    <mergeCell ref="B9:L9"/>
    <mergeCell ref="B37:F37"/>
    <mergeCell ref="G37:K37"/>
    <mergeCell ref="B18:F18"/>
    <mergeCell ref="B19:F19"/>
    <mergeCell ref="B33:L33"/>
    <mergeCell ref="B35:L36"/>
    <mergeCell ref="B13:F13"/>
    <mergeCell ref="B14:F14"/>
    <mergeCell ref="B15:F15"/>
    <mergeCell ref="B11:F11"/>
    <mergeCell ref="B12:F12"/>
    <mergeCell ref="B16:F16"/>
    <mergeCell ref="B22:F22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3"/>
  <sheetViews>
    <sheetView workbookViewId="0">
      <selection activeCell="I110" sqref="I110"/>
    </sheetView>
  </sheetViews>
  <sheetFormatPr defaultRowHeight="15" x14ac:dyDescent="0.25"/>
  <cols>
    <col min="2" max="2" width="7.42578125" bestFit="1" customWidth="1"/>
    <col min="3" max="3" width="6.42578125" customWidth="1"/>
    <col min="4" max="4" width="1" hidden="1" customWidth="1"/>
    <col min="5" max="5" width="7" hidden="1" customWidth="1"/>
    <col min="6" max="6" width="44.7109375" customWidth="1"/>
    <col min="7" max="10" width="25.28515625" customWidth="1"/>
    <col min="11" max="12" width="15.7109375" customWidth="1"/>
  </cols>
  <sheetData>
    <row r="1" spans="1:12" x14ac:dyDescent="0.25">
      <c r="A1" s="42" t="s">
        <v>71</v>
      </c>
    </row>
    <row r="2" spans="1:12" x14ac:dyDescent="0.25">
      <c r="A2" s="42" t="s">
        <v>72</v>
      </c>
    </row>
    <row r="3" spans="1:12" x14ac:dyDescent="0.25">
      <c r="A3" s="42" t="s">
        <v>73</v>
      </c>
    </row>
    <row r="5" spans="1:12" ht="18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15.75" customHeight="1" x14ac:dyDescent="0.25">
      <c r="B6" s="73" t="s">
        <v>12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1:12" ht="18" customHeight="1" x14ac:dyDescent="0.25">
      <c r="B8" s="73" t="s">
        <v>65</v>
      </c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18" x14ac:dyDescent="0.25">
      <c r="B9" s="2"/>
      <c r="C9" s="2"/>
      <c r="D9" s="2"/>
      <c r="E9" s="2"/>
      <c r="F9" s="2"/>
      <c r="G9" s="2"/>
      <c r="H9" s="2"/>
      <c r="I9" s="2"/>
      <c r="J9" s="3"/>
      <c r="K9" s="3"/>
    </row>
    <row r="10" spans="1:12" ht="15.75" customHeight="1" x14ac:dyDescent="0.25">
      <c r="B10" s="73" t="s">
        <v>18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ht="18" x14ac:dyDescent="0.25">
      <c r="B11" s="2"/>
      <c r="C11" s="2"/>
      <c r="D11" s="2"/>
      <c r="E11" s="2"/>
      <c r="F11" s="2"/>
      <c r="G11" s="2"/>
      <c r="H11" s="2"/>
      <c r="I11" s="2"/>
      <c r="J11" s="3"/>
      <c r="K11" s="3"/>
    </row>
    <row r="12" spans="1:12" ht="25.5" customHeight="1" x14ac:dyDescent="0.25">
      <c r="B12" s="108" t="s">
        <v>7</v>
      </c>
      <c r="C12" s="109"/>
      <c r="D12" s="109"/>
      <c r="E12" s="109"/>
      <c r="F12" s="110"/>
      <c r="G12" s="36" t="s">
        <v>59</v>
      </c>
      <c r="H12" s="36" t="s">
        <v>262</v>
      </c>
      <c r="I12" s="36" t="s">
        <v>263</v>
      </c>
      <c r="J12" s="36" t="s">
        <v>264</v>
      </c>
      <c r="K12" s="36" t="s">
        <v>17</v>
      </c>
      <c r="L12" s="36" t="s">
        <v>49</v>
      </c>
    </row>
    <row r="13" spans="1:12" ht="16.5" customHeight="1" x14ac:dyDescent="0.25">
      <c r="B13" s="108">
        <v>1</v>
      </c>
      <c r="C13" s="109"/>
      <c r="D13" s="109"/>
      <c r="E13" s="109"/>
      <c r="F13" s="110"/>
      <c r="G13" s="36">
        <v>2</v>
      </c>
      <c r="H13" s="36">
        <v>3</v>
      </c>
      <c r="I13" s="36">
        <v>4</v>
      </c>
      <c r="J13" s="36">
        <v>5</v>
      </c>
      <c r="K13" s="36" t="s">
        <v>19</v>
      </c>
      <c r="L13" s="36" t="s">
        <v>20</v>
      </c>
    </row>
    <row r="14" spans="1:12" x14ac:dyDescent="0.25">
      <c r="B14" s="111"/>
      <c r="C14" s="112"/>
      <c r="D14" s="112"/>
      <c r="E14" s="113"/>
      <c r="F14" s="6" t="s">
        <v>21</v>
      </c>
      <c r="G14" s="49">
        <f>G15</f>
        <v>1131074.2799999998</v>
      </c>
      <c r="H14" s="49">
        <f t="shared" ref="H14:J14" si="0">H15</f>
        <v>2769400</v>
      </c>
      <c r="I14" s="49">
        <f t="shared" si="0"/>
        <v>2769400</v>
      </c>
      <c r="J14" s="49">
        <f t="shared" si="0"/>
        <v>1403677.4000000001</v>
      </c>
      <c r="K14" s="50">
        <f>IF(G14,J14/G14,0)*100</f>
        <v>124.10125708101154</v>
      </c>
      <c r="L14" s="50">
        <f>IF(I14,J14/I14,0)*100</f>
        <v>50.685253123420239</v>
      </c>
    </row>
    <row r="15" spans="1:12" ht="15.75" customHeight="1" x14ac:dyDescent="0.25">
      <c r="B15" s="101">
        <v>6</v>
      </c>
      <c r="C15" s="102"/>
      <c r="D15" s="102"/>
      <c r="E15" s="103"/>
      <c r="F15" s="6" t="s">
        <v>2</v>
      </c>
      <c r="G15" s="49">
        <f>G16+G20+G23+G26+G29</f>
        <v>1131074.2799999998</v>
      </c>
      <c r="H15" s="49">
        <f t="shared" ref="H15:J15" si="1">H16+H20+H23+H26+H29</f>
        <v>2769400</v>
      </c>
      <c r="I15" s="49">
        <f t="shared" si="1"/>
        <v>2769400</v>
      </c>
      <c r="J15" s="49">
        <f t="shared" si="1"/>
        <v>1403677.4000000001</v>
      </c>
      <c r="K15" s="50">
        <f t="shared" ref="K15:K32" si="2">IF(G15,J15/G15,0)*100</f>
        <v>124.10125708101154</v>
      </c>
      <c r="L15" s="50">
        <f t="shared" ref="L15:L32" si="3">IF(I15,J15/I15,0)*100</f>
        <v>50.685253123420239</v>
      </c>
    </row>
    <row r="16" spans="1:12" ht="25.5" x14ac:dyDescent="0.25">
      <c r="B16" s="45">
        <v>63</v>
      </c>
      <c r="C16" s="46"/>
      <c r="D16" s="46"/>
      <c r="E16" s="47"/>
      <c r="F16" s="10" t="s">
        <v>22</v>
      </c>
      <c r="G16" s="43">
        <v>918848.57</v>
      </c>
      <c r="H16" s="44">
        <v>2344000</v>
      </c>
      <c r="I16" s="44">
        <v>2344000</v>
      </c>
      <c r="J16" s="44">
        <v>1184576.03</v>
      </c>
      <c r="K16" s="51">
        <f t="shared" si="2"/>
        <v>128.91961403389897</v>
      </c>
      <c r="L16" s="51">
        <f t="shared" si="3"/>
        <v>50.536520051194543</v>
      </c>
    </row>
    <row r="17" spans="2:12" ht="25.5" x14ac:dyDescent="0.25">
      <c r="B17" s="104">
        <v>636</v>
      </c>
      <c r="C17" s="105"/>
      <c r="D17" s="105"/>
      <c r="E17" s="106"/>
      <c r="F17" s="26" t="s">
        <v>76</v>
      </c>
      <c r="G17" s="43">
        <v>918848.57</v>
      </c>
      <c r="H17" s="44">
        <v>2344000</v>
      </c>
      <c r="I17" s="44">
        <v>2344000</v>
      </c>
      <c r="J17" s="44">
        <v>1184576.03</v>
      </c>
      <c r="K17" s="51">
        <f t="shared" si="2"/>
        <v>128.91961403389897</v>
      </c>
      <c r="L17" s="51">
        <f t="shared" si="3"/>
        <v>50.536520051194543</v>
      </c>
    </row>
    <row r="18" spans="2:12" ht="25.5" x14ac:dyDescent="0.25">
      <c r="B18" s="104">
        <v>6361</v>
      </c>
      <c r="C18" s="105"/>
      <c r="D18" s="105"/>
      <c r="E18" s="106"/>
      <c r="F18" s="26" t="s">
        <v>77</v>
      </c>
      <c r="G18" s="43">
        <v>918848.57</v>
      </c>
      <c r="H18" s="44">
        <v>2343600</v>
      </c>
      <c r="I18" s="44">
        <v>2343600</v>
      </c>
      <c r="J18" s="44">
        <v>1184576.03</v>
      </c>
      <c r="K18" s="51">
        <f t="shared" si="2"/>
        <v>128.91961403389897</v>
      </c>
      <c r="L18" s="51">
        <f t="shared" si="3"/>
        <v>50.545145502645504</v>
      </c>
    </row>
    <row r="19" spans="2:12" ht="25.5" x14ac:dyDescent="0.25">
      <c r="B19" s="104">
        <v>6362</v>
      </c>
      <c r="C19" s="105"/>
      <c r="D19" s="105"/>
      <c r="E19" s="106"/>
      <c r="F19" s="10" t="s">
        <v>78</v>
      </c>
      <c r="G19" s="43">
        <v>0</v>
      </c>
      <c r="H19" s="44">
        <v>400</v>
      </c>
      <c r="I19" s="44">
        <v>400</v>
      </c>
      <c r="J19" s="44">
        <v>0</v>
      </c>
      <c r="K19" s="51">
        <f t="shared" si="2"/>
        <v>0</v>
      </c>
      <c r="L19" s="51">
        <f t="shared" si="3"/>
        <v>0</v>
      </c>
    </row>
    <row r="20" spans="2:12" x14ac:dyDescent="0.25">
      <c r="B20" s="104">
        <v>64</v>
      </c>
      <c r="C20" s="105"/>
      <c r="D20" s="105"/>
      <c r="E20" s="106"/>
      <c r="F20" s="10" t="s">
        <v>79</v>
      </c>
      <c r="G20" s="43">
        <v>0</v>
      </c>
      <c r="H20" s="44">
        <v>0</v>
      </c>
      <c r="I20" s="44">
        <v>0</v>
      </c>
      <c r="J20" s="44">
        <v>0</v>
      </c>
      <c r="K20" s="51">
        <f t="shared" si="2"/>
        <v>0</v>
      </c>
      <c r="L20" s="51">
        <f t="shared" si="3"/>
        <v>0</v>
      </c>
    </row>
    <row r="21" spans="2:12" x14ac:dyDescent="0.25">
      <c r="B21" s="104">
        <v>641</v>
      </c>
      <c r="C21" s="105"/>
      <c r="D21" s="105"/>
      <c r="E21" s="106"/>
      <c r="F21" s="10" t="s">
        <v>80</v>
      </c>
      <c r="G21" s="43">
        <v>0</v>
      </c>
      <c r="H21" s="44">
        <v>0</v>
      </c>
      <c r="I21" s="44">
        <v>0</v>
      </c>
      <c r="J21" s="44">
        <v>0</v>
      </c>
      <c r="K21" s="51">
        <f t="shared" si="2"/>
        <v>0</v>
      </c>
      <c r="L21" s="51">
        <f t="shared" si="3"/>
        <v>0</v>
      </c>
    </row>
    <row r="22" spans="2:12" x14ac:dyDescent="0.25">
      <c r="B22" s="104">
        <v>6413</v>
      </c>
      <c r="C22" s="105"/>
      <c r="D22" s="105"/>
      <c r="E22" s="106"/>
      <c r="F22" s="10" t="s">
        <v>81</v>
      </c>
      <c r="G22" s="43">
        <v>0</v>
      </c>
      <c r="H22" s="44">
        <v>0</v>
      </c>
      <c r="I22" s="44">
        <v>0</v>
      </c>
      <c r="J22" s="44">
        <v>0</v>
      </c>
      <c r="K22" s="51">
        <f t="shared" si="2"/>
        <v>0</v>
      </c>
      <c r="L22" s="51">
        <f t="shared" si="3"/>
        <v>0</v>
      </c>
    </row>
    <row r="23" spans="2:12" s="30" customFormat="1" ht="25.5" x14ac:dyDescent="0.25">
      <c r="B23" s="104">
        <v>65</v>
      </c>
      <c r="C23" s="105"/>
      <c r="D23" s="105"/>
      <c r="E23" s="106"/>
      <c r="F23" s="10" t="s">
        <v>82</v>
      </c>
      <c r="G23" s="43">
        <v>108218.56</v>
      </c>
      <c r="H23" s="44">
        <v>160000</v>
      </c>
      <c r="I23" s="44">
        <v>160000</v>
      </c>
      <c r="J23" s="44">
        <v>112142.57</v>
      </c>
      <c r="K23" s="50">
        <f t="shared" si="2"/>
        <v>103.62600463358598</v>
      </c>
      <c r="L23" s="50">
        <f t="shared" si="3"/>
        <v>70.08910625</v>
      </c>
    </row>
    <row r="24" spans="2:12" x14ac:dyDescent="0.25">
      <c r="B24" s="104">
        <v>652</v>
      </c>
      <c r="C24" s="105"/>
      <c r="D24" s="105"/>
      <c r="E24" s="106"/>
      <c r="F24" s="26" t="s">
        <v>83</v>
      </c>
      <c r="G24" s="43">
        <v>108218.56</v>
      </c>
      <c r="H24" s="44">
        <v>160000</v>
      </c>
      <c r="I24" s="44">
        <v>160000</v>
      </c>
      <c r="J24" s="44">
        <v>112142.57</v>
      </c>
      <c r="K24" s="51">
        <f t="shared" si="2"/>
        <v>103.62600463358598</v>
      </c>
      <c r="L24" s="51">
        <f t="shared" si="3"/>
        <v>70.08910625</v>
      </c>
    </row>
    <row r="25" spans="2:12" x14ac:dyDescent="0.25">
      <c r="B25" s="104">
        <v>6526</v>
      </c>
      <c r="C25" s="105"/>
      <c r="D25" s="105"/>
      <c r="E25" s="106"/>
      <c r="F25" s="26" t="s">
        <v>84</v>
      </c>
      <c r="G25" s="43">
        <v>108218.56</v>
      </c>
      <c r="H25" s="44">
        <v>160000</v>
      </c>
      <c r="I25" s="44">
        <v>160000</v>
      </c>
      <c r="J25" s="44">
        <v>112142.57</v>
      </c>
      <c r="K25" s="51">
        <f t="shared" si="2"/>
        <v>103.62600463358598</v>
      </c>
      <c r="L25" s="51">
        <f t="shared" si="3"/>
        <v>70.08910625</v>
      </c>
    </row>
    <row r="26" spans="2:12" ht="25.5" x14ac:dyDescent="0.25">
      <c r="B26" s="104">
        <v>66</v>
      </c>
      <c r="C26" s="105"/>
      <c r="D26" s="105"/>
      <c r="E26" s="106"/>
      <c r="F26" s="26" t="s">
        <v>85</v>
      </c>
      <c r="G26" s="43">
        <v>0</v>
      </c>
      <c r="H26" s="44">
        <v>0</v>
      </c>
      <c r="I26" s="44">
        <v>0</v>
      </c>
      <c r="J26" s="44">
        <v>400</v>
      </c>
      <c r="K26" s="51">
        <f t="shared" si="2"/>
        <v>0</v>
      </c>
      <c r="L26" s="51">
        <f t="shared" si="3"/>
        <v>0</v>
      </c>
    </row>
    <row r="27" spans="2:12" ht="25.5" x14ac:dyDescent="0.25">
      <c r="B27" s="104">
        <v>663</v>
      </c>
      <c r="C27" s="105"/>
      <c r="D27" s="105"/>
      <c r="E27" s="106"/>
      <c r="F27" s="26" t="s">
        <v>86</v>
      </c>
      <c r="G27" s="43">
        <v>0</v>
      </c>
      <c r="H27" s="44">
        <v>0</v>
      </c>
      <c r="I27" s="44">
        <v>0</v>
      </c>
      <c r="J27" s="44">
        <v>400</v>
      </c>
      <c r="K27" s="51">
        <f t="shared" si="2"/>
        <v>0</v>
      </c>
      <c r="L27" s="51">
        <f t="shared" si="3"/>
        <v>0</v>
      </c>
    </row>
    <row r="28" spans="2:12" x14ac:dyDescent="0.25">
      <c r="B28" s="99">
        <v>6631</v>
      </c>
      <c r="C28" s="100"/>
      <c r="D28" s="100"/>
      <c r="E28" s="107"/>
      <c r="F28" s="10" t="s">
        <v>87</v>
      </c>
      <c r="G28" s="43">
        <v>0</v>
      </c>
      <c r="H28" s="44">
        <v>0</v>
      </c>
      <c r="I28" s="44">
        <v>0</v>
      </c>
      <c r="J28" s="44">
        <v>400</v>
      </c>
      <c r="K28" s="51">
        <f t="shared" si="2"/>
        <v>0</v>
      </c>
      <c r="L28" s="51">
        <f t="shared" si="3"/>
        <v>0</v>
      </c>
    </row>
    <row r="29" spans="2:12" ht="25.5" x14ac:dyDescent="0.25">
      <c r="B29" s="104">
        <v>67</v>
      </c>
      <c r="C29" s="105"/>
      <c r="D29" s="105"/>
      <c r="E29" s="106"/>
      <c r="F29" s="26" t="s">
        <v>88</v>
      </c>
      <c r="G29" s="43">
        <f>G30</f>
        <v>104007.15</v>
      </c>
      <c r="H29" s="44">
        <f>H30</f>
        <v>265400</v>
      </c>
      <c r="I29" s="44">
        <f>I30</f>
        <v>265400</v>
      </c>
      <c r="J29" s="43">
        <v>106558.8</v>
      </c>
      <c r="K29" s="51">
        <f t="shared" si="2"/>
        <v>102.45334094819442</v>
      </c>
      <c r="L29" s="51">
        <f t="shared" si="3"/>
        <v>40.150263752825929</v>
      </c>
    </row>
    <row r="30" spans="2:12" ht="25.5" x14ac:dyDescent="0.25">
      <c r="B30" s="104">
        <v>671</v>
      </c>
      <c r="C30" s="105"/>
      <c r="D30" s="105"/>
      <c r="E30" s="106"/>
      <c r="F30" s="26" t="s">
        <v>89</v>
      </c>
      <c r="G30" s="43">
        <f>G31+G32</f>
        <v>104007.15</v>
      </c>
      <c r="H30" s="44">
        <f>H31+H32</f>
        <v>265400</v>
      </c>
      <c r="I30" s="44">
        <f>I31+I32</f>
        <v>265400</v>
      </c>
      <c r="J30" s="43">
        <v>106558.8</v>
      </c>
      <c r="K30" s="51">
        <f t="shared" si="2"/>
        <v>102.45334094819442</v>
      </c>
      <c r="L30" s="51">
        <f t="shared" si="3"/>
        <v>40.150263752825929</v>
      </c>
    </row>
    <row r="31" spans="2:12" ht="25.5" x14ac:dyDescent="0.25">
      <c r="B31" s="99">
        <v>6711</v>
      </c>
      <c r="C31" s="100"/>
      <c r="D31" s="100"/>
      <c r="E31" s="107"/>
      <c r="F31" s="26" t="s">
        <v>90</v>
      </c>
      <c r="G31" s="43">
        <v>98346.92</v>
      </c>
      <c r="H31" s="44">
        <v>238100</v>
      </c>
      <c r="I31" s="44">
        <v>238100</v>
      </c>
      <c r="J31" s="43">
        <v>106558.8</v>
      </c>
      <c r="K31" s="51">
        <f t="shared" si="2"/>
        <v>108.34991070386344</v>
      </c>
      <c r="L31" s="51">
        <f t="shared" si="3"/>
        <v>44.753800923981522</v>
      </c>
    </row>
    <row r="32" spans="2:12" ht="25.5" x14ac:dyDescent="0.25">
      <c r="B32" s="99">
        <v>6712</v>
      </c>
      <c r="C32" s="100"/>
      <c r="D32" s="100"/>
      <c r="E32" s="107"/>
      <c r="F32" s="26" t="s">
        <v>91</v>
      </c>
      <c r="G32" s="43">
        <v>5660.23</v>
      </c>
      <c r="H32" s="43">
        <v>27300</v>
      </c>
      <c r="I32" s="43">
        <v>27300</v>
      </c>
      <c r="J32" s="43">
        <v>0</v>
      </c>
      <c r="K32" s="51">
        <f t="shared" si="2"/>
        <v>0</v>
      </c>
      <c r="L32" s="51">
        <f t="shared" si="3"/>
        <v>0</v>
      </c>
    </row>
    <row r="33" spans="2:12" ht="15.75" customHeight="1" x14ac:dyDescent="0.25">
      <c r="B33" s="2"/>
      <c r="C33" s="2"/>
      <c r="D33" s="2"/>
      <c r="E33" s="2"/>
      <c r="F33" s="2"/>
      <c r="G33" s="2"/>
      <c r="H33" s="2"/>
      <c r="I33" s="2"/>
      <c r="J33" s="3"/>
      <c r="K33" s="3"/>
      <c r="L33" s="3"/>
    </row>
    <row r="34" spans="2:12" ht="25.5" customHeight="1" x14ac:dyDescent="0.25">
      <c r="B34" s="108" t="s">
        <v>7</v>
      </c>
      <c r="C34" s="109"/>
      <c r="D34" s="109"/>
      <c r="E34" s="109"/>
      <c r="F34" s="110"/>
      <c r="G34" s="36" t="s">
        <v>59</v>
      </c>
      <c r="H34" s="36" t="s">
        <v>262</v>
      </c>
      <c r="I34" s="36" t="s">
        <v>263</v>
      </c>
      <c r="J34" s="36" t="s">
        <v>264</v>
      </c>
      <c r="K34" s="36" t="s">
        <v>17</v>
      </c>
      <c r="L34" s="36" t="s">
        <v>49</v>
      </c>
    </row>
    <row r="35" spans="2:12" ht="12.75" customHeight="1" x14ac:dyDescent="0.25">
      <c r="B35" s="108">
        <v>1</v>
      </c>
      <c r="C35" s="109"/>
      <c r="D35" s="109"/>
      <c r="E35" s="109"/>
      <c r="F35" s="110"/>
      <c r="G35" s="36">
        <v>2</v>
      </c>
      <c r="H35" s="36">
        <v>3</v>
      </c>
      <c r="I35" s="36">
        <v>4</v>
      </c>
      <c r="J35" s="36">
        <v>5</v>
      </c>
      <c r="K35" s="36" t="s">
        <v>19</v>
      </c>
      <c r="L35" s="36" t="s">
        <v>20</v>
      </c>
    </row>
    <row r="36" spans="2:12" x14ac:dyDescent="0.25">
      <c r="B36" s="101"/>
      <c r="C36" s="102"/>
      <c r="D36" s="102"/>
      <c r="E36" s="103"/>
      <c r="F36" s="48" t="s">
        <v>8</v>
      </c>
      <c r="G36" s="49">
        <v>1087513.8799999999</v>
      </c>
      <c r="H36" s="52">
        <v>2824400</v>
      </c>
      <c r="I36" s="52">
        <v>2824400</v>
      </c>
      <c r="J36" s="52">
        <v>1383268.5</v>
      </c>
      <c r="K36" s="50">
        <f t="shared" ref="K36:K99" si="4">IF(G36,J36/G36,0)*100</f>
        <v>127.195480024586</v>
      </c>
      <c r="L36" s="50">
        <f t="shared" ref="L36:L99" si="5">IF(I36,J36/I36,0)*100</f>
        <v>48.975658546948026</v>
      </c>
    </row>
    <row r="37" spans="2:12" x14ac:dyDescent="0.25">
      <c r="B37" s="101" t="s">
        <v>92</v>
      </c>
      <c r="C37" s="102"/>
      <c r="D37" s="30" t="s">
        <v>92</v>
      </c>
      <c r="E37" s="30" t="s">
        <v>92</v>
      </c>
      <c r="F37" s="48" t="s">
        <v>3</v>
      </c>
      <c r="G37" s="49">
        <v>1085921</v>
      </c>
      <c r="H37" s="52">
        <v>2701000</v>
      </c>
      <c r="I37" s="52">
        <v>2701000</v>
      </c>
      <c r="J37" s="52">
        <v>1373719.42</v>
      </c>
      <c r="K37" s="50">
        <f t="shared" si="4"/>
        <v>126.50270323531822</v>
      </c>
      <c r="L37" s="50">
        <f t="shared" si="5"/>
        <v>50.859660125879302</v>
      </c>
    </row>
    <row r="38" spans="2:12" x14ac:dyDescent="0.25">
      <c r="B38" s="99" t="s">
        <v>93</v>
      </c>
      <c r="C38" s="100"/>
      <c r="D38" t="s">
        <v>93</v>
      </c>
      <c r="E38" t="s">
        <v>93</v>
      </c>
      <c r="F38" s="26" t="s">
        <v>4</v>
      </c>
      <c r="G38" s="43">
        <v>905342.35</v>
      </c>
      <c r="H38" s="44">
        <v>2321700</v>
      </c>
      <c r="I38" s="44">
        <v>2321700</v>
      </c>
      <c r="J38" s="44">
        <v>1172044.3999999999</v>
      </c>
      <c r="K38" s="51">
        <f t="shared" si="4"/>
        <v>129.45869592867271</v>
      </c>
      <c r="L38" s="51">
        <f t="shared" si="5"/>
        <v>50.482163931601839</v>
      </c>
    </row>
    <row r="39" spans="2:12" x14ac:dyDescent="0.25">
      <c r="B39" s="99" t="s">
        <v>94</v>
      </c>
      <c r="C39" s="100"/>
      <c r="D39" t="s">
        <v>94</v>
      </c>
      <c r="E39" t="s">
        <v>94</v>
      </c>
      <c r="F39" s="26" t="s">
        <v>24</v>
      </c>
      <c r="G39" s="43">
        <v>753668.92</v>
      </c>
      <c r="H39" s="44">
        <v>1950000</v>
      </c>
      <c r="I39" s="44">
        <v>1950000</v>
      </c>
      <c r="J39" s="44">
        <v>973874.25</v>
      </c>
      <c r="K39" s="51">
        <f t="shared" si="4"/>
        <v>129.21778040150573</v>
      </c>
      <c r="L39" s="51">
        <f t="shared" si="5"/>
        <v>49.942269230769234</v>
      </c>
    </row>
    <row r="40" spans="2:12" x14ac:dyDescent="0.25">
      <c r="B40" s="99" t="s">
        <v>95</v>
      </c>
      <c r="C40" s="100"/>
      <c r="D40" t="s">
        <v>95</v>
      </c>
      <c r="E40" t="s">
        <v>95</v>
      </c>
      <c r="F40" s="26" t="s">
        <v>25</v>
      </c>
      <c r="G40" s="43">
        <v>753668.92</v>
      </c>
      <c r="H40" s="44">
        <v>1950000</v>
      </c>
      <c r="I40" s="44">
        <v>1950000</v>
      </c>
      <c r="J40" s="44">
        <v>973874.25</v>
      </c>
      <c r="K40" s="51">
        <f t="shared" si="4"/>
        <v>129.21778040150573</v>
      </c>
      <c r="L40" s="51">
        <f t="shared" si="5"/>
        <v>49.942269230769234</v>
      </c>
    </row>
    <row r="41" spans="2:12" x14ac:dyDescent="0.25">
      <c r="B41" s="99" t="s">
        <v>96</v>
      </c>
      <c r="C41" s="100"/>
      <c r="D41" t="s">
        <v>96</v>
      </c>
      <c r="E41" t="s">
        <v>96</v>
      </c>
      <c r="F41" s="26" t="s">
        <v>162</v>
      </c>
      <c r="G41" s="43">
        <v>27317.88</v>
      </c>
      <c r="H41" s="44">
        <v>51500</v>
      </c>
      <c r="I41" s="44">
        <v>51500</v>
      </c>
      <c r="J41" s="44">
        <v>37476.559999999998</v>
      </c>
      <c r="K41" s="51">
        <f t="shared" si="4"/>
        <v>137.18692665755907</v>
      </c>
      <c r="L41" s="51">
        <f t="shared" si="5"/>
        <v>72.770019417475723</v>
      </c>
    </row>
    <row r="42" spans="2:12" x14ac:dyDescent="0.25">
      <c r="B42" s="99" t="s">
        <v>97</v>
      </c>
      <c r="C42" s="100"/>
      <c r="D42" t="s">
        <v>97</v>
      </c>
      <c r="E42" t="s">
        <v>97</v>
      </c>
      <c r="F42" s="26" t="s">
        <v>162</v>
      </c>
      <c r="G42" s="43">
        <v>27317.88</v>
      </c>
      <c r="H42" s="44">
        <v>51500</v>
      </c>
      <c r="I42" s="44">
        <v>51500</v>
      </c>
      <c r="J42" s="44">
        <v>37476.559999999998</v>
      </c>
      <c r="K42" s="51">
        <f t="shared" si="4"/>
        <v>137.18692665755907</v>
      </c>
      <c r="L42" s="51">
        <f t="shared" si="5"/>
        <v>72.770019417475723</v>
      </c>
    </row>
    <row r="43" spans="2:12" x14ac:dyDescent="0.25">
      <c r="B43" s="99" t="s">
        <v>98</v>
      </c>
      <c r="C43" s="100"/>
      <c r="D43" t="s">
        <v>98</v>
      </c>
      <c r="E43" t="s">
        <v>98</v>
      </c>
      <c r="F43" s="26" t="s">
        <v>163</v>
      </c>
      <c r="G43" s="43">
        <v>124355.55</v>
      </c>
      <c r="H43" s="44">
        <v>320200</v>
      </c>
      <c r="I43" s="44">
        <v>320200</v>
      </c>
      <c r="J43" s="44">
        <v>160693.59</v>
      </c>
      <c r="K43" s="51">
        <f t="shared" si="4"/>
        <v>129.22108422181398</v>
      </c>
      <c r="L43" s="51">
        <f t="shared" si="5"/>
        <v>50.185381011867577</v>
      </c>
    </row>
    <row r="44" spans="2:12" x14ac:dyDescent="0.25">
      <c r="B44" s="99" t="s">
        <v>99</v>
      </c>
      <c r="C44" s="100"/>
      <c r="D44" t="s">
        <v>99</v>
      </c>
      <c r="E44" t="s">
        <v>99</v>
      </c>
      <c r="F44" s="26" t="s">
        <v>164</v>
      </c>
      <c r="G44" s="43">
        <v>124355.55</v>
      </c>
      <c r="H44" s="44">
        <v>320000</v>
      </c>
      <c r="I44" s="44">
        <v>320000</v>
      </c>
      <c r="J44" s="44">
        <v>160683.09</v>
      </c>
      <c r="K44" s="51">
        <f t="shared" si="4"/>
        <v>129.21264069034314</v>
      </c>
      <c r="L44" s="51">
        <f t="shared" si="5"/>
        <v>50.213465624999998</v>
      </c>
    </row>
    <row r="45" spans="2:12" ht="25.5" x14ac:dyDescent="0.25">
      <c r="B45" s="45">
        <v>3133</v>
      </c>
      <c r="C45" s="46"/>
      <c r="F45" s="26" t="s">
        <v>269</v>
      </c>
      <c r="G45" s="43">
        <v>0</v>
      </c>
      <c r="H45" s="44">
        <v>200</v>
      </c>
      <c r="I45" s="44">
        <v>200</v>
      </c>
      <c r="J45" s="44">
        <v>10.5</v>
      </c>
      <c r="K45" s="51">
        <f t="shared" si="4"/>
        <v>0</v>
      </c>
      <c r="L45" s="51">
        <f t="shared" si="5"/>
        <v>5.25</v>
      </c>
    </row>
    <row r="46" spans="2:12" x14ac:dyDescent="0.25">
      <c r="B46" s="99" t="s">
        <v>100</v>
      </c>
      <c r="C46" s="100"/>
      <c r="D46" t="s">
        <v>100</v>
      </c>
      <c r="E46" t="s">
        <v>100</v>
      </c>
      <c r="F46" s="26" t="s">
        <v>13</v>
      </c>
      <c r="G46" s="43">
        <v>174048.84</v>
      </c>
      <c r="H46" s="44">
        <v>372100</v>
      </c>
      <c r="I46" s="44">
        <v>372100</v>
      </c>
      <c r="J46" s="44">
        <v>196538.75</v>
      </c>
      <c r="K46" s="51">
        <f t="shared" si="4"/>
        <v>112.92160867030196</v>
      </c>
      <c r="L46" s="51">
        <f t="shared" si="5"/>
        <v>52.818798710024183</v>
      </c>
    </row>
    <row r="47" spans="2:12" x14ac:dyDescent="0.25">
      <c r="B47" s="99" t="s">
        <v>101</v>
      </c>
      <c r="C47" s="100"/>
      <c r="D47" t="s">
        <v>101</v>
      </c>
      <c r="E47" t="s">
        <v>101</v>
      </c>
      <c r="F47" s="26" t="s">
        <v>26</v>
      </c>
      <c r="G47" s="43">
        <v>46402.400000000001</v>
      </c>
      <c r="H47" s="44">
        <v>72900</v>
      </c>
      <c r="I47" s="44">
        <v>72900</v>
      </c>
      <c r="J47" s="44">
        <v>51322.1</v>
      </c>
      <c r="K47" s="51">
        <f t="shared" si="4"/>
        <v>110.60225333172423</v>
      </c>
      <c r="L47" s="51">
        <f t="shared" si="5"/>
        <v>70.40068587105624</v>
      </c>
    </row>
    <row r="48" spans="2:12" x14ac:dyDescent="0.25">
      <c r="B48" s="99" t="s">
        <v>102</v>
      </c>
      <c r="C48" s="100"/>
      <c r="D48" t="s">
        <v>102</v>
      </c>
      <c r="E48" t="s">
        <v>102</v>
      </c>
      <c r="F48" s="26" t="s">
        <v>27</v>
      </c>
      <c r="G48" s="43">
        <v>22578.61</v>
      </c>
      <c r="H48" s="44">
        <v>25800</v>
      </c>
      <c r="I48" s="44">
        <v>25800</v>
      </c>
      <c r="J48" s="44">
        <v>26680.67</v>
      </c>
      <c r="K48" s="51">
        <f t="shared" si="4"/>
        <v>118.1679031614435</v>
      </c>
      <c r="L48" s="51">
        <f t="shared" si="5"/>
        <v>103.41344961240308</v>
      </c>
    </row>
    <row r="49" spans="2:12" ht="25.5" x14ac:dyDescent="0.25">
      <c r="B49" s="99" t="s">
        <v>103</v>
      </c>
      <c r="C49" s="100"/>
      <c r="D49" t="s">
        <v>103</v>
      </c>
      <c r="E49" t="s">
        <v>103</v>
      </c>
      <c r="F49" s="26" t="s">
        <v>165</v>
      </c>
      <c r="G49" s="43">
        <v>23410.57</v>
      </c>
      <c r="H49" s="44">
        <v>45800</v>
      </c>
      <c r="I49" s="44">
        <v>45800</v>
      </c>
      <c r="J49" s="44">
        <v>24240.95</v>
      </c>
      <c r="K49" s="51">
        <f t="shared" si="4"/>
        <v>103.54703025171963</v>
      </c>
      <c r="L49" s="51">
        <f t="shared" si="5"/>
        <v>52.927838427947606</v>
      </c>
    </row>
    <row r="50" spans="2:12" x14ac:dyDescent="0.25">
      <c r="B50" s="99" t="s">
        <v>104</v>
      </c>
      <c r="C50" s="100"/>
      <c r="D50" t="s">
        <v>104</v>
      </c>
      <c r="E50" t="s">
        <v>104</v>
      </c>
      <c r="F50" s="26" t="s">
        <v>166</v>
      </c>
      <c r="G50" s="43">
        <v>397.29</v>
      </c>
      <c r="H50" s="44">
        <v>1000</v>
      </c>
      <c r="I50" s="44">
        <v>1000</v>
      </c>
      <c r="J50" s="44">
        <v>371.98</v>
      </c>
      <c r="K50" s="51">
        <f t="shared" si="4"/>
        <v>93.629338770167891</v>
      </c>
      <c r="L50" s="51">
        <f t="shared" si="5"/>
        <v>37.198</v>
      </c>
    </row>
    <row r="51" spans="2:12" x14ac:dyDescent="0.25">
      <c r="B51" s="99" t="s">
        <v>105</v>
      </c>
      <c r="C51" s="100"/>
      <c r="D51" t="s">
        <v>105</v>
      </c>
      <c r="E51" t="s">
        <v>105</v>
      </c>
      <c r="F51" s="26" t="s">
        <v>167</v>
      </c>
      <c r="G51" s="43">
        <v>15.93</v>
      </c>
      <c r="H51" s="44">
        <v>300</v>
      </c>
      <c r="I51" s="44">
        <v>300</v>
      </c>
      <c r="J51" s="44">
        <v>28.5</v>
      </c>
      <c r="K51" s="51">
        <f t="shared" si="4"/>
        <v>178.90772128060263</v>
      </c>
      <c r="L51" s="51">
        <f t="shared" si="5"/>
        <v>9.5</v>
      </c>
    </row>
    <row r="52" spans="2:12" x14ac:dyDescent="0.25">
      <c r="B52" s="99" t="s">
        <v>106</v>
      </c>
      <c r="C52" s="100"/>
      <c r="D52" t="s">
        <v>106</v>
      </c>
      <c r="E52" t="s">
        <v>106</v>
      </c>
      <c r="F52" s="26" t="s">
        <v>168</v>
      </c>
      <c r="G52" s="43">
        <v>31965.31</v>
      </c>
      <c r="H52" s="44">
        <v>73200</v>
      </c>
      <c r="I52" s="44">
        <v>73200</v>
      </c>
      <c r="J52" s="44">
        <v>23445.24</v>
      </c>
      <c r="K52" s="51">
        <f t="shared" si="4"/>
        <v>73.345886525111126</v>
      </c>
      <c r="L52" s="51">
        <f t="shared" si="5"/>
        <v>32.029016393442625</v>
      </c>
    </row>
    <row r="53" spans="2:12" x14ac:dyDescent="0.25">
      <c r="B53" s="99" t="s">
        <v>107</v>
      </c>
      <c r="C53" s="100"/>
      <c r="D53" t="s">
        <v>107</v>
      </c>
      <c r="E53" t="s">
        <v>107</v>
      </c>
      <c r="F53" s="26" t="s">
        <v>169</v>
      </c>
      <c r="G53" s="43">
        <v>4696.82</v>
      </c>
      <c r="H53" s="44">
        <v>9300</v>
      </c>
      <c r="I53" s="44">
        <v>9300</v>
      </c>
      <c r="J53" s="44">
        <v>6826.93</v>
      </c>
      <c r="K53" s="51">
        <f t="shared" si="4"/>
        <v>145.352174449947</v>
      </c>
      <c r="L53" s="51">
        <f t="shared" si="5"/>
        <v>73.40784946236559</v>
      </c>
    </row>
    <row r="54" spans="2:12" x14ac:dyDescent="0.25">
      <c r="B54" s="99" t="s">
        <v>108</v>
      </c>
      <c r="C54" s="100"/>
      <c r="D54" t="s">
        <v>108</v>
      </c>
      <c r="E54" t="s">
        <v>108</v>
      </c>
      <c r="F54" s="26" t="s">
        <v>170</v>
      </c>
      <c r="G54" s="43">
        <v>26928.95</v>
      </c>
      <c r="H54" s="44">
        <v>59700</v>
      </c>
      <c r="I54" s="44">
        <v>59700</v>
      </c>
      <c r="J54" s="44">
        <v>12979.92</v>
      </c>
      <c r="K54" s="51">
        <f t="shared" si="4"/>
        <v>48.200616808304815</v>
      </c>
      <c r="L54" s="51">
        <f t="shared" si="5"/>
        <v>21.741909547738693</v>
      </c>
    </row>
    <row r="55" spans="2:12" ht="25.5" x14ac:dyDescent="0.25">
      <c r="B55" s="99" t="s">
        <v>109</v>
      </c>
      <c r="C55" s="100"/>
      <c r="D55" t="s">
        <v>109</v>
      </c>
      <c r="E55" t="s">
        <v>109</v>
      </c>
      <c r="F55" s="26" t="s">
        <v>171</v>
      </c>
      <c r="G55" s="43">
        <v>339.54</v>
      </c>
      <c r="H55" s="44">
        <v>3200</v>
      </c>
      <c r="I55" s="44">
        <v>3200</v>
      </c>
      <c r="J55" s="44">
        <v>3638.39</v>
      </c>
      <c r="K55" s="51">
        <f t="shared" si="4"/>
        <v>1071.5644695764856</v>
      </c>
      <c r="L55" s="51">
        <f t="shared" si="5"/>
        <v>113.6996875</v>
      </c>
    </row>
    <row r="56" spans="2:12" x14ac:dyDescent="0.25">
      <c r="B56" s="99" t="s">
        <v>110</v>
      </c>
      <c r="C56" s="100"/>
      <c r="D56" t="s">
        <v>110</v>
      </c>
      <c r="E56" t="s">
        <v>110</v>
      </c>
      <c r="F56" s="26" t="s">
        <v>172</v>
      </c>
      <c r="G56" s="43">
        <v>0</v>
      </c>
      <c r="H56" s="44">
        <v>1000</v>
      </c>
      <c r="I56" s="44">
        <v>1000</v>
      </c>
      <c r="J56" s="44">
        <v>0</v>
      </c>
      <c r="K56" s="51">
        <f t="shared" si="4"/>
        <v>0</v>
      </c>
      <c r="L56" s="51">
        <f t="shared" si="5"/>
        <v>0</v>
      </c>
    </row>
    <row r="57" spans="2:12" x14ac:dyDescent="0.25">
      <c r="B57" s="99" t="s">
        <v>111</v>
      </c>
      <c r="C57" s="100"/>
      <c r="D57" t="s">
        <v>111</v>
      </c>
      <c r="E57" t="s">
        <v>111</v>
      </c>
      <c r="F57" s="26" t="s">
        <v>173</v>
      </c>
      <c r="G57" s="43">
        <v>0</v>
      </c>
      <c r="H57" s="44">
        <v>0</v>
      </c>
      <c r="I57" s="44">
        <v>0</v>
      </c>
      <c r="J57" s="44">
        <v>0</v>
      </c>
      <c r="K57" s="51">
        <f t="shared" si="4"/>
        <v>0</v>
      </c>
      <c r="L57" s="51">
        <f t="shared" si="5"/>
        <v>0</v>
      </c>
    </row>
    <row r="58" spans="2:12" x14ac:dyDescent="0.25">
      <c r="B58" s="99" t="s">
        <v>112</v>
      </c>
      <c r="C58" s="100"/>
      <c r="D58" t="s">
        <v>112</v>
      </c>
      <c r="E58" t="s">
        <v>112</v>
      </c>
      <c r="F58" s="26" t="s">
        <v>174</v>
      </c>
      <c r="G58" s="43">
        <v>83903.41</v>
      </c>
      <c r="H58" s="44">
        <v>190900</v>
      </c>
      <c r="I58" s="44">
        <v>190900</v>
      </c>
      <c r="J58" s="44">
        <v>106832.26</v>
      </c>
      <c r="K58" s="51">
        <f t="shared" si="4"/>
        <v>127.32767357131252</v>
      </c>
      <c r="L58" s="51">
        <f t="shared" si="5"/>
        <v>55.962420115243582</v>
      </c>
    </row>
    <row r="59" spans="2:12" x14ac:dyDescent="0.25">
      <c r="B59" s="99" t="s">
        <v>113</v>
      </c>
      <c r="C59" s="100"/>
      <c r="D59" t="s">
        <v>113</v>
      </c>
      <c r="E59" t="s">
        <v>113</v>
      </c>
      <c r="F59" s="26" t="s">
        <v>175</v>
      </c>
      <c r="G59" s="43">
        <v>2199.17</v>
      </c>
      <c r="H59" s="44">
        <v>5800</v>
      </c>
      <c r="I59" s="44">
        <v>5800</v>
      </c>
      <c r="J59" s="44">
        <v>1484.37</v>
      </c>
      <c r="K59" s="51">
        <f t="shared" si="4"/>
        <v>67.496828348877074</v>
      </c>
      <c r="L59" s="51">
        <f t="shared" si="5"/>
        <v>25.592586206896549</v>
      </c>
    </row>
    <row r="60" spans="2:12" x14ac:dyDescent="0.25">
      <c r="B60" s="99" t="s">
        <v>114</v>
      </c>
      <c r="C60" s="100"/>
      <c r="D60" t="s">
        <v>114</v>
      </c>
      <c r="E60" t="s">
        <v>114</v>
      </c>
      <c r="F60" s="26" t="s">
        <v>176</v>
      </c>
      <c r="G60" s="43">
        <v>7348.72</v>
      </c>
      <c r="H60" s="44">
        <v>29200</v>
      </c>
      <c r="I60" s="44">
        <v>29200</v>
      </c>
      <c r="J60" s="44">
        <v>19049.3</v>
      </c>
      <c r="K60" s="51">
        <f t="shared" si="4"/>
        <v>259.2192926115024</v>
      </c>
      <c r="L60" s="51">
        <f t="shared" si="5"/>
        <v>65.237328767123287</v>
      </c>
    </row>
    <row r="61" spans="2:12" x14ac:dyDescent="0.25">
      <c r="B61" s="99" t="s">
        <v>115</v>
      </c>
      <c r="C61" s="100"/>
      <c r="D61" t="s">
        <v>115</v>
      </c>
      <c r="E61" t="s">
        <v>115</v>
      </c>
      <c r="F61" s="26" t="s">
        <v>177</v>
      </c>
      <c r="G61" s="43">
        <v>2168.7199999999998</v>
      </c>
      <c r="H61" s="44">
        <v>5500</v>
      </c>
      <c r="I61" s="44">
        <v>5500</v>
      </c>
      <c r="J61" s="44">
        <v>4618.72</v>
      </c>
      <c r="K61" s="51">
        <f t="shared" si="4"/>
        <v>212.96986240731863</v>
      </c>
      <c r="L61" s="51">
        <f t="shared" si="5"/>
        <v>83.976727272727274</v>
      </c>
    </row>
    <row r="62" spans="2:12" x14ac:dyDescent="0.25">
      <c r="B62" s="99" t="s">
        <v>116</v>
      </c>
      <c r="C62" s="100"/>
      <c r="D62" t="s">
        <v>116</v>
      </c>
      <c r="E62" t="s">
        <v>116</v>
      </c>
      <c r="F62" s="26" t="s">
        <v>178</v>
      </c>
      <c r="G62" s="43">
        <v>7153.72</v>
      </c>
      <c r="H62" s="44">
        <v>16900</v>
      </c>
      <c r="I62" s="44">
        <v>16900</v>
      </c>
      <c r="J62" s="44">
        <v>1889.8</v>
      </c>
      <c r="K62" s="51">
        <f t="shared" si="4"/>
        <v>26.417024988397642</v>
      </c>
      <c r="L62" s="51">
        <f t="shared" si="5"/>
        <v>11.182248520710058</v>
      </c>
    </row>
    <row r="63" spans="2:12" x14ac:dyDescent="0.25">
      <c r="B63" s="99" t="s">
        <v>117</v>
      </c>
      <c r="C63" s="100"/>
      <c r="D63" t="s">
        <v>117</v>
      </c>
      <c r="E63" t="s">
        <v>117</v>
      </c>
      <c r="F63" s="26" t="s">
        <v>179</v>
      </c>
      <c r="G63" s="43">
        <v>48616.08</v>
      </c>
      <c r="H63" s="44">
        <v>98000</v>
      </c>
      <c r="I63" s="44">
        <v>98000</v>
      </c>
      <c r="J63" s="44">
        <v>57528.26</v>
      </c>
      <c r="K63" s="51">
        <f t="shared" si="4"/>
        <v>118.33175360909394</v>
      </c>
      <c r="L63" s="51">
        <f t="shared" si="5"/>
        <v>58.702306122448974</v>
      </c>
    </row>
    <row r="64" spans="2:12" x14ac:dyDescent="0.25">
      <c r="B64" s="99" t="s">
        <v>118</v>
      </c>
      <c r="C64" s="100"/>
      <c r="D64" t="s">
        <v>118</v>
      </c>
      <c r="E64" t="s">
        <v>118</v>
      </c>
      <c r="F64" s="26" t="s">
        <v>180</v>
      </c>
      <c r="G64" s="43">
        <v>3790.56</v>
      </c>
      <c r="H64" s="44">
        <v>10000</v>
      </c>
      <c r="I64" s="44">
        <v>10000</v>
      </c>
      <c r="J64" s="44">
        <v>0</v>
      </c>
      <c r="K64" s="51">
        <f t="shared" si="4"/>
        <v>0</v>
      </c>
      <c r="L64" s="51">
        <f t="shared" si="5"/>
        <v>0</v>
      </c>
    </row>
    <row r="65" spans="2:12" x14ac:dyDescent="0.25">
      <c r="B65" s="99" t="s">
        <v>119</v>
      </c>
      <c r="C65" s="100"/>
      <c r="D65" t="s">
        <v>119</v>
      </c>
      <c r="E65" t="s">
        <v>119</v>
      </c>
      <c r="F65" s="26" t="s">
        <v>181</v>
      </c>
      <c r="G65" s="43">
        <v>9117.0499999999993</v>
      </c>
      <c r="H65" s="44">
        <v>18100</v>
      </c>
      <c r="I65" s="44">
        <v>18100</v>
      </c>
      <c r="J65" s="44">
        <v>18334.41</v>
      </c>
      <c r="K65" s="51">
        <f t="shared" si="4"/>
        <v>201.10024624193136</v>
      </c>
      <c r="L65" s="51">
        <f t="shared" si="5"/>
        <v>101.29508287292816</v>
      </c>
    </row>
    <row r="66" spans="2:12" x14ac:dyDescent="0.25">
      <c r="B66" s="99" t="s">
        <v>120</v>
      </c>
      <c r="C66" s="100"/>
      <c r="D66" t="s">
        <v>120</v>
      </c>
      <c r="E66" t="s">
        <v>120</v>
      </c>
      <c r="F66" s="26" t="s">
        <v>182</v>
      </c>
      <c r="G66" s="43">
        <v>2902.3</v>
      </c>
      <c r="H66" s="44">
        <v>5500</v>
      </c>
      <c r="I66" s="44">
        <v>5500</v>
      </c>
      <c r="J66" s="44">
        <v>2938.18</v>
      </c>
      <c r="K66" s="51">
        <f t="shared" si="4"/>
        <v>101.23626089653033</v>
      </c>
      <c r="L66" s="51">
        <f t="shared" si="5"/>
        <v>53.421454545454537</v>
      </c>
    </row>
    <row r="67" spans="2:12" x14ac:dyDescent="0.25">
      <c r="B67" s="99" t="s">
        <v>121</v>
      </c>
      <c r="C67" s="100"/>
      <c r="D67" t="s">
        <v>121</v>
      </c>
      <c r="E67" t="s">
        <v>121</v>
      </c>
      <c r="F67" s="26" t="s">
        <v>183</v>
      </c>
      <c r="G67" s="43">
        <v>607.09</v>
      </c>
      <c r="H67" s="44">
        <v>1900</v>
      </c>
      <c r="I67" s="44">
        <v>1900</v>
      </c>
      <c r="J67" s="44">
        <v>989.22</v>
      </c>
      <c r="K67" s="51">
        <f t="shared" si="4"/>
        <v>162.94453870101634</v>
      </c>
      <c r="L67" s="51">
        <f t="shared" si="5"/>
        <v>52.06421052631579</v>
      </c>
    </row>
    <row r="68" spans="2:12" x14ac:dyDescent="0.25">
      <c r="B68" s="99" t="s">
        <v>122</v>
      </c>
      <c r="C68" s="100"/>
      <c r="D68" t="s">
        <v>122</v>
      </c>
      <c r="E68" t="s">
        <v>122</v>
      </c>
      <c r="F68" s="26" t="s">
        <v>184</v>
      </c>
      <c r="G68" s="43">
        <v>648.14</v>
      </c>
      <c r="H68" s="44">
        <v>2000</v>
      </c>
      <c r="I68" s="44">
        <v>2000</v>
      </c>
      <c r="J68" s="44">
        <v>706</v>
      </c>
      <c r="K68" s="51">
        <f t="shared" si="4"/>
        <v>108.92708365476595</v>
      </c>
      <c r="L68" s="51">
        <f t="shared" si="5"/>
        <v>35.299999999999997</v>
      </c>
    </row>
    <row r="69" spans="2:12" x14ac:dyDescent="0.25">
      <c r="B69" s="99" t="s">
        <v>123</v>
      </c>
      <c r="C69" s="100"/>
      <c r="D69" t="s">
        <v>123</v>
      </c>
      <c r="E69" t="s">
        <v>123</v>
      </c>
      <c r="F69" s="26" t="s">
        <v>184</v>
      </c>
      <c r="G69" s="43">
        <v>648.14</v>
      </c>
      <c r="H69" s="44">
        <v>2000</v>
      </c>
      <c r="I69" s="44">
        <v>2000</v>
      </c>
      <c r="J69" s="44">
        <v>706</v>
      </c>
      <c r="K69" s="51">
        <f t="shared" si="4"/>
        <v>108.92708365476595</v>
      </c>
      <c r="L69" s="51">
        <f t="shared" si="5"/>
        <v>35.299999999999997</v>
      </c>
    </row>
    <row r="70" spans="2:12" x14ac:dyDescent="0.25">
      <c r="B70" s="99" t="s">
        <v>124</v>
      </c>
      <c r="C70" s="100"/>
      <c r="D70" t="s">
        <v>124</v>
      </c>
      <c r="E70" t="s">
        <v>124</v>
      </c>
      <c r="F70" s="26" t="s">
        <v>185</v>
      </c>
      <c r="G70" s="43">
        <v>11129.58</v>
      </c>
      <c r="H70" s="44">
        <v>33100</v>
      </c>
      <c r="I70" s="44">
        <v>33100</v>
      </c>
      <c r="J70" s="44">
        <v>14233.15</v>
      </c>
      <c r="K70" s="51">
        <f t="shared" si="4"/>
        <v>127.88577825937726</v>
      </c>
      <c r="L70" s="51">
        <f t="shared" si="5"/>
        <v>43.00045317220544</v>
      </c>
    </row>
    <row r="71" spans="2:12" ht="25.5" x14ac:dyDescent="0.25">
      <c r="B71" s="99" t="s">
        <v>125</v>
      </c>
      <c r="C71" s="100"/>
      <c r="D71" t="s">
        <v>125</v>
      </c>
      <c r="E71" t="s">
        <v>125</v>
      </c>
      <c r="F71" s="26" t="s">
        <v>186</v>
      </c>
      <c r="G71" s="43">
        <v>1245.07</v>
      </c>
      <c r="H71" s="44">
        <v>4600</v>
      </c>
      <c r="I71" s="44">
        <v>4600</v>
      </c>
      <c r="J71" s="44">
        <v>1452.64</v>
      </c>
      <c r="K71" s="51">
        <f t="shared" si="4"/>
        <v>116.67135181154475</v>
      </c>
      <c r="L71" s="51">
        <f t="shared" si="5"/>
        <v>31.579130434782609</v>
      </c>
    </row>
    <row r="72" spans="2:12" x14ac:dyDescent="0.25">
      <c r="B72" s="99" t="s">
        <v>126</v>
      </c>
      <c r="C72" s="100"/>
      <c r="D72" t="s">
        <v>126</v>
      </c>
      <c r="E72" t="s">
        <v>126</v>
      </c>
      <c r="F72" s="26" t="s">
        <v>187</v>
      </c>
      <c r="G72" s="43">
        <v>0</v>
      </c>
      <c r="H72" s="44">
        <v>1700</v>
      </c>
      <c r="I72" s="44">
        <v>1700</v>
      </c>
      <c r="J72" s="44">
        <v>0</v>
      </c>
      <c r="K72" s="51">
        <f t="shared" si="4"/>
        <v>0</v>
      </c>
      <c r="L72" s="51">
        <f t="shared" si="5"/>
        <v>0</v>
      </c>
    </row>
    <row r="73" spans="2:12" x14ac:dyDescent="0.25">
      <c r="B73" s="99" t="s">
        <v>127</v>
      </c>
      <c r="C73" s="100"/>
      <c r="D73" t="s">
        <v>127</v>
      </c>
      <c r="E73" t="s">
        <v>127</v>
      </c>
      <c r="F73" s="26" t="s">
        <v>188</v>
      </c>
      <c r="G73" s="43">
        <v>834.19</v>
      </c>
      <c r="H73" s="44">
        <v>2300</v>
      </c>
      <c r="I73" s="44">
        <v>2300</v>
      </c>
      <c r="J73" s="44">
        <v>779.7</v>
      </c>
      <c r="K73" s="51">
        <f t="shared" si="4"/>
        <v>93.467914983397065</v>
      </c>
      <c r="L73" s="51">
        <f t="shared" si="5"/>
        <v>33.900000000000006</v>
      </c>
    </row>
    <row r="74" spans="2:12" x14ac:dyDescent="0.25">
      <c r="B74" s="99" t="s">
        <v>128</v>
      </c>
      <c r="C74" s="100"/>
      <c r="D74" t="s">
        <v>128</v>
      </c>
      <c r="E74" t="s">
        <v>128</v>
      </c>
      <c r="F74" s="26" t="s">
        <v>189</v>
      </c>
      <c r="G74" s="43">
        <v>2315</v>
      </c>
      <c r="H74" s="44">
        <v>3200</v>
      </c>
      <c r="I74" s="44">
        <v>3200</v>
      </c>
      <c r="J74" s="44">
        <v>2725</v>
      </c>
      <c r="K74" s="51">
        <f t="shared" si="4"/>
        <v>117.71058315334773</v>
      </c>
      <c r="L74" s="51">
        <f t="shared" si="5"/>
        <v>85.15625</v>
      </c>
    </row>
    <row r="75" spans="2:12" x14ac:dyDescent="0.25">
      <c r="B75" s="99" t="s">
        <v>129</v>
      </c>
      <c r="C75" s="100"/>
      <c r="D75" t="s">
        <v>129</v>
      </c>
      <c r="E75" t="s">
        <v>129</v>
      </c>
      <c r="F75" s="26" t="s">
        <v>190</v>
      </c>
      <c r="G75" s="43">
        <v>1907.68</v>
      </c>
      <c r="H75" s="44">
        <v>4000</v>
      </c>
      <c r="I75" s="44">
        <v>4000</v>
      </c>
      <c r="J75" s="44">
        <v>2258.62</v>
      </c>
      <c r="K75" s="51">
        <f t="shared" si="4"/>
        <v>118.39616707204561</v>
      </c>
      <c r="L75" s="51">
        <f t="shared" si="5"/>
        <v>56.465499999999999</v>
      </c>
    </row>
    <row r="76" spans="2:12" x14ac:dyDescent="0.25">
      <c r="B76" s="99" t="s">
        <v>130</v>
      </c>
      <c r="C76" s="100"/>
      <c r="D76" t="s">
        <v>130</v>
      </c>
      <c r="E76" t="s">
        <v>130</v>
      </c>
      <c r="F76" s="26" t="s">
        <v>191</v>
      </c>
      <c r="G76" s="43">
        <v>0</v>
      </c>
      <c r="H76" s="44">
        <v>5000</v>
      </c>
      <c r="I76" s="44">
        <v>5000</v>
      </c>
      <c r="J76" s="44">
        <v>757.72</v>
      </c>
      <c r="K76" s="51">
        <f t="shared" si="4"/>
        <v>0</v>
      </c>
      <c r="L76" s="51">
        <f t="shared" si="5"/>
        <v>15.154400000000001</v>
      </c>
    </row>
    <row r="77" spans="2:12" x14ac:dyDescent="0.25">
      <c r="B77" s="99" t="s">
        <v>131</v>
      </c>
      <c r="C77" s="100"/>
      <c r="D77" t="s">
        <v>131</v>
      </c>
      <c r="E77" t="s">
        <v>131</v>
      </c>
      <c r="F77" s="26" t="s">
        <v>185</v>
      </c>
      <c r="G77" s="43">
        <v>4827.6400000000003</v>
      </c>
      <c r="H77" s="44">
        <v>12300</v>
      </c>
      <c r="I77" s="44">
        <v>12300</v>
      </c>
      <c r="J77" s="44">
        <v>6259.47</v>
      </c>
      <c r="K77" s="51">
        <f t="shared" si="4"/>
        <v>129.65900522822747</v>
      </c>
      <c r="L77" s="51">
        <f t="shared" si="5"/>
        <v>50.89</v>
      </c>
    </row>
    <row r="78" spans="2:12" x14ac:dyDescent="0.25">
      <c r="B78" s="99" t="s">
        <v>132</v>
      </c>
      <c r="C78" s="100"/>
      <c r="D78" t="s">
        <v>132</v>
      </c>
      <c r="E78" t="s">
        <v>132</v>
      </c>
      <c r="F78" s="26" t="s">
        <v>192</v>
      </c>
      <c r="G78" s="43">
        <v>805.32</v>
      </c>
      <c r="H78" s="44">
        <v>5000</v>
      </c>
      <c r="I78" s="44">
        <v>5000</v>
      </c>
      <c r="J78" s="44">
        <v>1065.25</v>
      </c>
      <c r="K78" s="51">
        <f t="shared" si="4"/>
        <v>132.2766105399096</v>
      </c>
      <c r="L78" s="51">
        <f t="shared" si="5"/>
        <v>21.305</v>
      </c>
    </row>
    <row r="79" spans="2:12" x14ac:dyDescent="0.25">
      <c r="B79" s="99" t="s">
        <v>133</v>
      </c>
      <c r="C79" s="100"/>
      <c r="D79" t="s">
        <v>133</v>
      </c>
      <c r="E79" t="s">
        <v>133</v>
      </c>
      <c r="F79" s="26" t="s">
        <v>193</v>
      </c>
      <c r="G79" s="43">
        <v>805.32</v>
      </c>
      <c r="H79" s="44">
        <v>5000</v>
      </c>
      <c r="I79" s="44">
        <v>5000</v>
      </c>
      <c r="J79" s="44">
        <v>1065.25</v>
      </c>
      <c r="K79" s="51">
        <f t="shared" si="4"/>
        <v>132.2766105399096</v>
      </c>
      <c r="L79" s="51">
        <f t="shared" si="5"/>
        <v>21.305</v>
      </c>
    </row>
    <row r="80" spans="2:12" x14ac:dyDescent="0.25">
      <c r="B80" s="99" t="s">
        <v>134</v>
      </c>
      <c r="C80" s="100"/>
      <c r="D80" t="s">
        <v>134</v>
      </c>
      <c r="E80" t="s">
        <v>134</v>
      </c>
      <c r="F80" s="26" t="s">
        <v>194</v>
      </c>
      <c r="G80" s="43">
        <v>805.32</v>
      </c>
      <c r="H80" s="44">
        <v>1700</v>
      </c>
      <c r="I80" s="44">
        <v>1700</v>
      </c>
      <c r="J80" s="44">
        <v>723.1</v>
      </c>
      <c r="K80" s="51">
        <f t="shared" si="4"/>
        <v>89.790393880693387</v>
      </c>
      <c r="L80" s="51">
        <f t="shared" si="5"/>
        <v>42.535294117647062</v>
      </c>
    </row>
    <row r="81" spans="2:12" x14ac:dyDescent="0.25">
      <c r="B81" s="99" t="s">
        <v>135</v>
      </c>
      <c r="C81" s="100"/>
      <c r="D81" t="s">
        <v>135</v>
      </c>
      <c r="E81" t="s">
        <v>135</v>
      </c>
      <c r="F81" s="26" t="s">
        <v>195</v>
      </c>
      <c r="G81" s="43">
        <v>0</v>
      </c>
      <c r="H81" s="44">
        <v>3200</v>
      </c>
      <c r="I81" s="44">
        <v>3200</v>
      </c>
      <c r="J81" s="44">
        <v>342.15</v>
      </c>
      <c r="K81" s="51">
        <f t="shared" si="4"/>
        <v>0</v>
      </c>
      <c r="L81" s="51">
        <f t="shared" si="5"/>
        <v>10.692187499999999</v>
      </c>
    </row>
    <row r="82" spans="2:12" x14ac:dyDescent="0.25">
      <c r="B82" s="99" t="s">
        <v>136</v>
      </c>
      <c r="C82" s="100"/>
      <c r="D82" t="s">
        <v>136</v>
      </c>
      <c r="E82" t="s">
        <v>136</v>
      </c>
      <c r="F82" s="26" t="s">
        <v>196</v>
      </c>
      <c r="G82" s="43">
        <v>0</v>
      </c>
      <c r="H82" s="44">
        <v>100</v>
      </c>
      <c r="I82" s="44">
        <v>100</v>
      </c>
      <c r="J82" s="44">
        <v>0</v>
      </c>
      <c r="K82" s="51">
        <f t="shared" si="4"/>
        <v>0</v>
      </c>
      <c r="L82" s="51">
        <f t="shared" si="5"/>
        <v>0</v>
      </c>
    </row>
    <row r="83" spans="2:12" ht="25.5" x14ac:dyDescent="0.25">
      <c r="B83" s="99" t="s">
        <v>137</v>
      </c>
      <c r="C83" s="100"/>
      <c r="D83" t="s">
        <v>137</v>
      </c>
      <c r="E83" t="s">
        <v>137</v>
      </c>
      <c r="F83" s="26" t="s">
        <v>197</v>
      </c>
      <c r="G83" s="43">
        <v>3630</v>
      </c>
      <c r="H83" s="44">
        <v>1700</v>
      </c>
      <c r="I83" s="44">
        <v>1700</v>
      </c>
      <c r="J83" s="44">
        <v>1780</v>
      </c>
      <c r="K83" s="51">
        <f t="shared" si="4"/>
        <v>49.035812672176313</v>
      </c>
      <c r="L83" s="51">
        <f t="shared" si="5"/>
        <v>104.70588235294119</v>
      </c>
    </row>
    <row r="84" spans="2:12" ht="25.5" x14ac:dyDescent="0.25">
      <c r="B84" s="99" t="s">
        <v>138</v>
      </c>
      <c r="C84" s="100"/>
      <c r="D84" t="s">
        <v>138</v>
      </c>
      <c r="E84" t="s">
        <v>138</v>
      </c>
      <c r="F84" s="26" t="s">
        <v>198</v>
      </c>
      <c r="G84" s="43">
        <v>3630</v>
      </c>
      <c r="H84" s="44">
        <v>1700</v>
      </c>
      <c r="I84" s="44">
        <v>1700</v>
      </c>
      <c r="J84" s="44">
        <v>1780</v>
      </c>
      <c r="K84" s="51">
        <f t="shared" si="4"/>
        <v>49.035812672176313</v>
      </c>
      <c r="L84" s="51">
        <f t="shared" si="5"/>
        <v>104.70588235294119</v>
      </c>
    </row>
    <row r="85" spans="2:12" x14ac:dyDescent="0.25">
      <c r="B85" s="99" t="s">
        <v>139</v>
      </c>
      <c r="C85" s="100"/>
      <c r="D85" t="s">
        <v>139</v>
      </c>
      <c r="E85" t="s">
        <v>139</v>
      </c>
      <c r="F85" s="26" t="s">
        <v>199</v>
      </c>
      <c r="G85" s="43">
        <v>3630</v>
      </c>
      <c r="H85" s="44">
        <v>1700</v>
      </c>
      <c r="I85" s="44">
        <v>1700</v>
      </c>
      <c r="J85" s="44">
        <v>1780</v>
      </c>
      <c r="K85" s="51">
        <f t="shared" si="4"/>
        <v>49.035812672176313</v>
      </c>
      <c r="L85" s="51">
        <f t="shared" si="5"/>
        <v>104.70588235294119</v>
      </c>
    </row>
    <row r="86" spans="2:12" x14ac:dyDescent="0.25">
      <c r="B86" s="99" t="s">
        <v>140</v>
      </c>
      <c r="C86" s="100"/>
      <c r="D86" t="s">
        <v>140</v>
      </c>
      <c r="E86" t="s">
        <v>140</v>
      </c>
      <c r="F86" s="26" t="s">
        <v>200</v>
      </c>
      <c r="G86" s="43">
        <v>2094.4899999999998</v>
      </c>
      <c r="H86" s="44">
        <v>500</v>
      </c>
      <c r="I86" s="44">
        <v>500</v>
      </c>
      <c r="J86" s="44">
        <v>2291.02</v>
      </c>
      <c r="K86" s="51">
        <f t="shared" si="4"/>
        <v>109.38319113483475</v>
      </c>
      <c r="L86" s="51">
        <f t="shared" si="5"/>
        <v>458.20400000000001</v>
      </c>
    </row>
    <row r="87" spans="2:12" x14ac:dyDescent="0.25">
      <c r="B87" s="99" t="s">
        <v>141</v>
      </c>
      <c r="C87" s="100"/>
      <c r="D87" t="s">
        <v>141</v>
      </c>
      <c r="E87" t="s">
        <v>141</v>
      </c>
      <c r="F87" s="26" t="s">
        <v>87</v>
      </c>
      <c r="G87" s="43">
        <v>2094.4899999999998</v>
      </c>
      <c r="H87" s="44">
        <v>500</v>
      </c>
      <c r="I87" s="44">
        <v>500</v>
      </c>
      <c r="J87" s="44">
        <v>2291.02</v>
      </c>
      <c r="K87" s="51">
        <f t="shared" si="4"/>
        <v>109.38319113483475</v>
      </c>
      <c r="L87" s="51">
        <f t="shared" si="5"/>
        <v>458.20400000000001</v>
      </c>
    </row>
    <row r="88" spans="2:12" x14ac:dyDescent="0.25">
      <c r="B88" s="99" t="s">
        <v>142</v>
      </c>
      <c r="C88" s="100"/>
      <c r="D88" t="s">
        <v>142</v>
      </c>
      <c r="E88" t="s">
        <v>142</v>
      </c>
      <c r="F88" s="26" t="s">
        <v>201</v>
      </c>
      <c r="G88" s="43">
        <v>2094.4899999999998</v>
      </c>
      <c r="H88" s="44">
        <v>500</v>
      </c>
      <c r="I88" s="44">
        <v>500</v>
      </c>
      <c r="J88" s="44">
        <v>2291.02</v>
      </c>
      <c r="K88" s="51">
        <f t="shared" si="4"/>
        <v>109.38319113483475</v>
      </c>
      <c r="L88" s="51">
        <f t="shared" si="5"/>
        <v>458.20400000000001</v>
      </c>
    </row>
    <row r="89" spans="2:12" x14ac:dyDescent="0.25">
      <c r="B89" s="101" t="s">
        <v>143</v>
      </c>
      <c r="C89" s="102"/>
      <c r="D89" s="30" t="s">
        <v>143</v>
      </c>
      <c r="E89" s="30" t="s">
        <v>143</v>
      </c>
      <c r="F89" s="48" t="s">
        <v>5</v>
      </c>
      <c r="G89" s="49">
        <v>1592.88</v>
      </c>
      <c r="H89" s="52">
        <v>123400</v>
      </c>
      <c r="I89" s="52">
        <v>123400</v>
      </c>
      <c r="J89" s="52">
        <v>9549.08</v>
      </c>
      <c r="K89" s="50">
        <f t="shared" si="4"/>
        <v>599.48520918085478</v>
      </c>
      <c r="L89" s="50">
        <f t="shared" si="5"/>
        <v>7.738314424635333</v>
      </c>
    </row>
    <row r="90" spans="2:12" ht="25.5" x14ac:dyDescent="0.25">
      <c r="B90" s="99" t="s">
        <v>144</v>
      </c>
      <c r="C90" s="100"/>
      <c r="D90" t="s">
        <v>144</v>
      </c>
      <c r="E90" t="s">
        <v>144</v>
      </c>
      <c r="F90" s="26" t="s">
        <v>6</v>
      </c>
      <c r="G90" s="43">
        <v>0</v>
      </c>
      <c r="H90" s="44">
        <v>0</v>
      </c>
      <c r="I90" s="44">
        <v>0</v>
      </c>
      <c r="J90" s="44">
        <v>0</v>
      </c>
      <c r="K90" s="51">
        <f t="shared" si="4"/>
        <v>0</v>
      </c>
      <c r="L90" s="51">
        <f t="shared" si="5"/>
        <v>0</v>
      </c>
    </row>
    <row r="91" spans="2:12" x14ac:dyDescent="0.25">
      <c r="B91" s="99" t="s">
        <v>145</v>
      </c>
      <c r="C91" s="100"/>
      <c r="D91" t="s">
        <v>145</v>
      </c>
      <c r="E91" t="s">
        <v>145</v>
      </c>
      <c r="F91" s="26" t="s">
        <v>202</v>
      </c>
      <c r="G91" s="43">
        <v>0</v>
      </c>
      <c r="H91" s="44">
        <v>0</v>
      </c>
      <c r="I91" s="44">
        <v>0</v>
      </c>
      <c r="J91" s="44">
        <v>0</v>
      </c>
      <c r="K91" s="51">
        <f t="shared" si="4"/>
        <v>0</v>
      </c>
      <c r="L91" s="51">
        <f t="shared" si="5"/>
        <v>0</v>
      </c>
    </row>
    <row r="92" spans="2:12" x14ac:dyDescent="0.25">
      <c r="B92" s="99" t="s">
        <v>146</v>
      </c>
      <c r="C92" s="100"/>
      <c r="D92" t="s">
        <v>146</v>
      </c>
      <c r="E92" t="s">
        <v>146</v>
      </c>
      <c r="F92" s="26" t="s">
        <v>203</v>
      </c>
      <c r="G92" s="43">
        <v>0</v>
      </c>
      <c r="H92" s="44">
        <v>0</v>
      </c>
      <c r="I92" s="44">
        <v>0</v>
      </c>
      <c r="J92" s="44">
        <v>0</v>
      </c>
      <c r="K92" s="51">
        <f t="shared" si="4"/>
        <v>0</v>
      </c>
      <c r="L92" s="51">
        <f t="shared" si="5"/>
        <v>0</v>
      </c>
    </row>
    <row r="93" spans="2:12" x14ac:dyDescent="0.25">
      <c r="B93" s="99" t="s">
        <v>147</v>
      </c>
      <c r="C93" s="100"/>
      <c r="D93" t="s">
        <v>147</v>
      </c>
      <c r="E93" t="s">
        <v>147</v>
      </c>
      <c r="F93" s="26" t="s">
        <v>204</v>
      </c>
      <c r="G93" s="43">
        <v>1592.88</v>
      </c>
      <c r="H93" s="44">
        <v>123400</v>
      </c>
      <c r="I93" s="44">
        <v>123400</v>
      </c>
      <c r="J93" s="44">
        <v>9549.08</v>
      </c>
      <c r="K93" s="51">
        <f t="shared" si="4"/>
        <v>599.48520918085478</v>
      </c>
      <c r="L93" s="51">
        <f t="shared" si="5"/>
        <v>7.738314424635333</v>
      </c>
    </row>
    <row r="94" spans="2:12" x14ac:dyDescent="0.25">
      <c r="B94" s="99" t="s">
        <v>148</v>
      </c>
      <c r="C94" s="100"/>
      <c r="D94" t="s">
        <v>148</v>
      </c>
      <c r="E94" t="s">
        <v>148</v>
      </c>
      <c r="F94" s="26" t="s">
        <v>205</v>
      </c>
      <c r="G94" s="43">
        <v>0</v>
      </c>
      <c r="H94" s="44">
        <v>0</v>
      </c>
      <c r="I94" s="44">
        <v>0</v>
      </c>
      <c r="J94" s="44">
        <v>0</v>
      </c>
      <c r="K94" s="51">
        <f t="shared" si="4"/>
        <v>0</v>
      </c>
      <c r="L94" s="51">
        <f t="shared" si="5"/>
        <v>0</v>
      </c>
    </row>
    <row r="95" spans="2:12" x14ac:dyDescent="0.25">
      <c r="B95" s="99" t="s">
        <v>149</v>
      </c>
      <c r="C95" s="100"/>
      <c r="D95" t="s">
        <v>149</v>
      </c>
      <c r="E95" t="s">
        <v>149</v>
      </c>
      <c r="F95" s="26" t="s">
        <v>206</v>
      </c>
      <c r="G95" s="43">
        <v>0</v>
      </c>
      <c r="H95" s="44">
        <v>0</v>
      </c>
      <c r="I95" s="44">
        <v>0</v>
      </c>
      <c r="J95" s="44">
        <v>0</v>
      </c>
      <c r="K95" s="51">
        <f t="shared" si="4"/>
        <v>0</v>
      </c>
      <c r="L95" s="51">
        <f t="shared" si="5"/>
        <v>0</v>
      </c>
    </row>
    <row r="96" spans="2:12" x14ac:dyDescent="0.25">
      <c r="B96" s="99" t="s">
        <v>150</v>
      </c>
      <c r="C96" s="100"/>
      <c r="D96" t="s">
        <v>150</v>
      </c>
      <c r="E96" t="s">
        <v>150</v>
      </c>
      <c r="F96" s="26" t="s">
        <v>207</v>
      </c>
      <c r="G96" s="43">
        <v>1592.88</v>
      </c>
      <c r="H96" s="44">
        <v>99200</v>
      </c>
      <c r="I96" s="44">
        <v>99200</v>
      </c>
      <c r="J96" s="44">
        <v>9496.57</v>
      </c>
      <c r="K96" s="51">
        <f t="shared" si="4"/>
        <v>596.18866455727982</v>
      </c>
      <c r="L96" s="51">
        <f t="shared" si="5"/>
        <v>9.5731552419354848</v>
      </c>
    </row>
    <row r="97" spans="2:12" x14ac:dyDescent="0.25">
      <c r="B97" s="99" t="s">
        <v>151</v>
      </c>
      <c r="C97" s="100"/>
      <c r="D97" t="s">
        <v>151</v>
      </c>
      <c r="E97" t="s">
        <v>151</v>
      </c>
      <c r="F97" s="26" t="s">
        <v>208</v>
      </c>
      <c r="G97" s="43">
        <v>0</v>
      </c>
      <c r="H97" s="44">
        <v>23200</v>
      </c>
      <c r="I97" s="44">
        <v>23200</v>
      </c>
      <c r="J97" s="44">
        <v>2056.64</v>
      </c>
      <c r="K97" s="51">
        <f t="shared" si="4"/>
        <v>0</v>
      </c>
      <c r="L97" s="51">
        <f t="shared" si="5"/>
        <v>8.8648275862068964</v>
      </c>
    </row>
    <row r="98" spans="2:12" x14ac:dyDescent="0.25">
      <c r="B98" s="99" t="s">
        <v>152</v>
      </c>
      <c r="C98" s="100"/>
      <c r="D98" t="s">
        <v>152</v>
      </c>
      <c r="E98" t="s">
        <v>152</v>
      </c>
      <c r="F98" s="26" t="s">
        <v>209</v>
      </c>
      <c r="G98" s="43">
        <v>0</v>
      </c>
      <c r="H98" s="44">
        <v>6000</v>
      </c>
      <c r="I98" s="44">
        <v>6000</v>
      </c>
      <c r="J98" s="44">
        <v>0</v>
      </c>
      <c r="K98" s="51">
        <f t="shared" si="4"/>
        <v>0</v>
      </c>
      <c r="L98" s="51">
        <f t="shared" si="5"/>
        <v>0</v>
      </c>
    </row>
    <row r="99" spans="2:12" x14ac:dyDescent="0.25">
      <c r="B99" s="99" t="s">
        <v>153</v>
      </c>
      <c r="C99" s="100"/>
      <c r="D99" t="s">
        <v>153</v>
      </c>
      <c r="E99" t="s">
        <v>153</v>
      </c>
      <c r="F99" s="26" t="s">
        <v>210</v>
      </c>
      <c r="G99" s="43">
        <v>0</v>
      </c>
      <c r="H99" s="44">
        <v>700</v>
      </c>
      <c r="I99" s="44">
        <v>700</v>
      </c>
      <c r="J99" s="44">
        <v>6503.93</v>
      </c>
      <c r="K99" s="51">
        <f t="shared" si="4"/>
        <v>0</v>
      </c>
      <c r="L99" s="51">
        <f t="shared" si="5"/>
        <v>929.13285714285723</v>
      </c>
    </row>
    <row r="100" spans="2:12" x14ac:dyDescent="0.25">
      <c r="B100" s="99" t="s">
        <v>154</v>
      </c>
      <c r="C100" s="100"/>
      <c r="D100" t="s">
        <v>154</v>
      </c>
      <c r="E100" t="s">
        <v>154</v>
      </c>
      <c r="F100" s="26" t="s">
        <v>211</v>
      </c>
      <c r="G100" s="43">
        <v>1592.88</v>
      </c>
      <c r="H100" s="44">
        <v>67000</v>
      </c>
      <c r="I100" s="44">
        <v>67000</v>
      </c>
      <c r="J100" s="44">
        <v>936</v>
      </c>
      <c r="K100" s="51">
        <f t="shared" ref="K100:K107" si="6">IF(G100,J100/G100,0)*100</f>
        <v>58.76148862437848</v>
      </c>
      <c r="L100" s="51">
        <f t="shared" ref="L100:L107" si="7">IF(I100,J100/I100,0)*100</f>
        <v>1.3970149253731343</v>
      </c>
    </row>
    <row r="101" spans="2:12" x14ac:dyDescent="0.25">
      <c r="B101" s="99" t="s">
        <v>155</v>
      </c>
      <c r="C101" s="100"/>
      <c r="D101" t="s">
        <v>155</v>
      </c>
      <c r="E101" t="s">
        <v>155</v>
      </c>
      <c r="F101" s="26" t="s">
        <v>212</v>
      </c>
      <c r="G101" s="43">
        <v>0</v>
      </c>
      <c r="H101" s="44">
        <v>2300</v>
      </c>
      <c r="I101" s="44">
        <v>2300</v>
      </c>
      <c r="J101" s="44">
        <v>0</v>
      </c>
      <c r="K101" s="51">
        <f t="shared" si="6"/>
        <v>0</v>
      </c>
      <c r="L101" s="51">
        <f t="shared" si="7"/>
        <v>0</v>
      </c>
    </row>
    <row r="102" spans="2:12" x14ac:dyDescent="0.25">
      <c r="B102" s="99" t="s">
        <v>156</v>
      </c>
      <c r="C102" s="100"/>
      <c r="D102" t="s">
        <v>156</v>
      </c>
      <c r="E102" t="s">
        <v>156</v>
      </c>
      <c r="F102" s="26" t="s">
        <v>213</v>
      </c>
      <c r="G102" s="43">
        <v>0</v>
      </c>
      <c r="H102" s="44">
        <v>0</v>
      </c>
      <c r="I102" s="44">
        <v>0</v>
      </c>
      <c r="J102" s="44">
        <v>0</v>
      </c>
      <c r="K102" s="51">
        <f t="shared" si="6"/>
        <v>0</v>
      </c>
      <c r="L102" s="51">
        <f t="shared" si="7"/>
        <v>0</v>
      </c>
    </row>
    <row r="103" spans="2:12" x14ac:dyDescent="0.25">
      <c r="B103" s="99" t="s">
        <v>157</v>
      </c>
      <c r="C103" s="100"/>
      <c r="D103" t="s">
        <v>157</v>
      </c>
      <c r="E103" t="s">
        <v>157</v>
      </c>
      <c r="F103" s="26" t="s">
        <v>214</v>
      </c>
      <c r="G103" s="43">
        <v>0</v>
      </c>
      <c r="H103" s="44">
        <v>0</v>
      </c>
      <c r="I103" s="44">
        <v>0</v>
      </c>
      <c r="J103" s="44">
        <v>0</v>
      </c>
      <c r="K103" s="51">
        <f t="shared" si="6"/>
        <v>0</v>
      </c>
      <c r="L103" s="51">
        <f t="shared" si="7"/>
        <v>0</v>
      </c>
    </row>
    <row r="104" spans="2:12" ht="25.5" x14ac:dyDescent="0.25">
      <c r="B104" s="99" t="s">
        <v>158</v>
      </c>
      <c r="C104" s="100"/>
      <c r="D104" t="s">
        <v>158</v>
      </c>
      <c r="E104" t="s">
        <v>158</v>
      </c>
      <c r="F104" s="26" t="s">
        <v>215</v>
      </c>
      <c r="G104" s="43">
        <v>0</v>
      </c>
      <c r="H104" s="44">
        <v>22200</v>
      </c>
      <c r="I104" s="44">
        <v>22200</v>
      </c>
      <c r="J104" s="44">
        <v>52.51</v>
      </c>
      <c r="K104" s="51">
        <f t="shared" si="6"/>
        <v>0</v>
      </c>
      <c r="L104" s="51">
        <f t="shared" si="7"/>
        <v>0.23653153153153153</v>
      </c>
    </row>
    <row r="105" spans="2:12" x14ac:dyDescent="0.25">
      <c r="B105" s="99" t="s">
        <v>159</v>
      </c>
      <c r="C105" s="100"/>
      <c r="D105" t="s">
        <v>159</v>
      </c>
      <c r="E105" t="s">
        <v>159</v>
      </c>
      <c r="F105" s="26" t="s">
        <v>216</v>
      </c>
      <c r="G105" s="43">
        <v>0</v>
      </c>
      <c r="H105" s="44">
        <v>22200</v>
      </c>
      <c r="I105" s="44">
        <v>22200</v>
      </c>
      <c r="J105" s="44">
        <v>52.51</v>
      </c>
      <c r="K105" s="51">
        <f t="shared" si="6"/>
        <v>0</v>
      </c>
      <c r="L105" s="51">
        <f t="shared" si="7"/>
        <v>0.23653153153153153</v>
      </c>
    </row>
    <row r="106" spans="2:12" x14ac:dyDescent="0.25">
      <c r="B106" s="99" t="s">
        <v>160</v>
      </c>
      <c r="C106" s="100"/>
      <c r="D106" t="s">
        <v>160</v>
      </c>
      <c r="E106" t="s">
        <v>160</v>
      </c>
      <c r="F106" s="26" t="s">
        <v>217</v>
      </c>
      <c r="G106" s="43">
        <v>0</v>
      </c>
      <c r="H106" s="44">
        <v>2000</v>
      </c>
      <c r="I106" s="44">
        <v>2000</v>
      </c>
      <c r="J106" s="44">
        <v>0</v>
      </c>
      <c r="K106" s="51">
        <f t="shared" si="6"/>
        <v>0</v>
      </c>
      <c r="L106" s="51">
        <f t="shared" si="7"/>
        <v>0</v>
      </c>
    </row>
    <row r="107" spans="2:12" x14ac:dyDescent="0.25">
      <c r="B107" s="99" t="s">
        <v>161</v>
      </c>
      <c r="C107" s="100"/>
      <c r="D107" t="s">
        <v>161</v>
      </c>
      <c r="E107" t="s">
        <v>161</v>
      </c>
      <c r="F107" s="26" t="s">
        <v>218</v>
      </c>
      <c r="G107" s="43">
        <v>0</v>
      </c>
      <c r="H107" s="44">
        <v>2000</v>
      </c>
      <c r="I107" s="44">
        <v>2000</v>
      </c>
      <c r="J107" s="44">
        <v>0</v>
      </c>
      <c r="K107" s="51">
        <f t="shared" si="6"/>
        <v>0</v>
      </c>
      <c r="L107" s="51">
        <f t="shared" si="7"/>
        <v>0</v>
      </c>
    </row>
    <row r="110" spans="2:12" x14ac:dyDescent="0.25">
      <c r="F110" s="67" t="s">
        <v>265</v>
      </c>
      <c r="J110" t="s">
        <v>261</v>
      </c>
    </row>
    <row r="112" spans="2:12" x14ac:dyDescent="0.25">
      <c r="J112" s="68"/>
    </row>
    <row r="113" spans="10:10" x14ac:dyDescent="0.25">
      <c r="J113" t="s">
        <v>266</v>
      </c>
    </row>
  </sheetData>
  <mergeCells count="96">
    <mergeCell ref="B12:F12"/>
    <mergeCell ref="B13:F13"/>
    <mergeCell ref="B34:F34"/>
    <mergeCell ref="B35:F35"/>
    <mergeCell ref="B6:L6"/>
    <mergeCell ref="B8:L8"/>
    <mergeCell ref="B10:L10"/>
    <mergeCell ref="B14:E14"/>
    <mergeCell ref="B15:E15"/>
    <mergeCell ref="B17:E17"/>
    <mergeCell ref="B18:E18"/>
    <mergeCell ref="B19:E19"/>
    <mergeCell ref="B20:E20"/>
    <mergeCell ref="B21:E21"/>
    <mergeCell ref="B22:E22"/>
    <mergeCell ref="B28:E28"/>
    <mergeCell ref="B23:E23"/>
    <mergeCell ref="B24:E24"/>
    <mergeCell ref="B25:E25"/>
    <mergeCell ref="B26:E26"/>
    <mergeCell ref="B27:E27"/>
    <mergeCell ref="B39:C39"/>
    <mergeCell ref="B40:C40"/>
    <mergeCell ref="B41:C41"/>
    <mergeCell ref="B36:E36"/>
    <mergeCell ref="B29:E29"/>
    <mergeCell ref="B30:E30"/>
    <mergeCell ref="B31:E31"/>
    <mergeCell ref="B32:E32"/>
    <mergeCell ref="B37:C37"/>
    <mergeCell ref="B38:C38"/>
    <mergeCell ref="B42:C42"/>
    <mergeCell ref="B43:C43"/>
    <mergeCell ref="B44:C44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83:C83"/>
    <mergeCell ref="B106:C106"/>
    <mergeCell ref="B107:C10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3" workbookViewId="0">
      <selection activeCell="E37" sqref="E3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71</v>
      </c>
    </row>
    <row r="2" spans="1:8" x14ac:dyDescent="0.25">
      <c r="A2" s="42" t="s">
        <v>72</v>
      </c>
    </row>
    <row r="3" spans="1:8" x14ac:dyDescent="0.25">
      <c r="A3" s="42" t="s">
        <v>73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73" t="s">
        <v>37</v>
      </c>
      <c r="C6" s="73"/>
      <c r="D6" s="73"/>
      <c r="E6" s="73"/>
      <c r="F6" s="73"/>
      <c r="G6" s="73"/>
      <c r="H6" s="73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59</v>
      </c>
      <c r="D8" s="36" t="s">
        <v>262</v>
      </c>
      <c r="E8" s="36" t="s">
        <v>263</v>
      </c>
      <c r="F8" s="36" t="s">
        <v>264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x14ac:dyDescent="0.25">
      <c r="B10" s="6" t="s">
        <v>36</v>
      </c>
      <c r="C10" s="49">
        <f>C11+C14+C16+C18+C20</f>
        <v>1131074.28</v>
      </c>
      <c r="D10" s="49">
        <f t="shared" ref="D10:F10" si="0">D11+D14+D16+D18+D20</f>
        <v>2769400</v>
      </c>
      <c r="E10" s="49">
        <f t="shared" si="0"/>
        <v>2769400</v>
      </c>
      <c r="F10" s="49">
        <f t="shared" si="0"/>
        <v>1403677.4</v>
      </c>
      <c r="G10" s="52">
        <f>IF(C10,F10/C10,0)*100</f>
        <v>124.1012570810115</v>
      </c>
      <c r="H10" s="52">
        <f>IF(E10,F10/E10,0)*100</f>
        <v>50.685253123420239</v>
      </c>
    </row>
    <row r="11" spans="1:8" x14ac:dyDescent="0.25">
      <c r="B11" s="6" t="s">
        <v>34</v>
      </c>
      <c r="C11" s="49">
        <f>C12+C13</f>
        <v>104007.15000000001</v>
      </c>
      <c r="D11" s="49">
        <f t="shared" ref="D11:F11" si="1">D12+D13</f>
        <v>265400</v>
      </c>
      <c r="E11" s="49">
        <f t="shared" si="1"/>
        <v>265400</v>
      </c>
      <c r="F11" s="49">
        <f t="shared" si="1"/>
        <v>106558.79999999999</v>
      </c>
      <c r="G11" s="52">
        <f t="shared" ref="G11:G33" si="2">IF(C11,F11/C11,0)*100</f>
        <v>102.45334094819441</v>
      </c>
      <c r="H11" s="52">
        <f t="shared" ref="H11:H33" si="3">IF(E11,F11/E11,0)*100</f>
        <v>40.150263752825921</v>
      </c>
    </row>
    <row r="12" spans="1:8" x14ac:dyDescent="0.25">
      <c r="B12" s="29" t="s">
        <v>33</v>
      </c>
      <c r="C12" s="43">
        <v>11833.35</v>
      </c>
      <c r="D12" s="43">
        <v>90100</v>
      </c>
      <c r="E12" s="43">
        <v>90100</v>
      </c>
      <c r="F12" s="43">
        <v>21496.76</v>
      </c>
      <c r="G12" s="44">
        <f t="shared" si="2"/>
        <v>181.66250470069758</v>
      </c>
      <c r="H12" s="44">
        <f t="shared" si="3"/>
        <v>23.858779134295226</v>
      </c>
    </row>
    <row r="13" spans="1:8" ht="25.5" x14ac:dyDescent="0.25">
      <c r="B13" s="27" t="s">
        <v>219</v>
      </c>
      <c r="C13" s="43">
        <v>92173.8</v>
      </c>
      <c r="D13" s="43">
        <v>175300</v>
      </c>
      <c r="E13" s="43">
        <v>175300</v>
      </c>
      <c r="F13" s="43">
        <v>85062.04</v>
      </c>
      <c r="G13" s="44">
        <f t="shared" si="2"/>
        <v>92.284401858228676</v>
      </c>
      <c r="H13" s="44">
        <f t="shared" si="3"/>
        <v>48.523696520251001</v>
      </c>
    </row>
    <row r="14" spans="1:8" x14ac:dyDescent="0.25">
      <c r="B14" s="6" t="s">
        <v>29</v>
      </c>
      <c r="C14" s="49">
        <v>0</v>
      </c>
      <c r="D14" s="49">
        <v>0</v>
      </c>
      <c r="E14" s="49">
        <v>0</v>
      </c>
      <c r="F14" s="49">
        <v>0</v>
      </c>
      <c r="G14" s="52">
        <f t="shared" si="2"/>
        <v>0</v>
      </c>
      <c r="H14" s="52">
        <f t="shared" si="3"/>
        <v>0</v>
      </c>
    </row>
    <row r="15" spans="1:8" x14ac:dyDescent="0.25">
      <c r="B15" s="27" t="s">
        <v>28</v>
      </c>
      <c r="C15" s="43">
        <v>0</v>
      </c>
      <c r="D15" s="43">
        <v>0</v>
      </c>
      <c r="E15" s="43">
        <v>0</v>
      </c>
      <c r="F15" s="43">
        <v>0</v>
      </c>
      <c r="G15" s="44">
        <f t="shared" si="2"/>
        <v>0</v>
      </c>
      <c r="H15" s="44">
        <f t="shared" si="3"/>
        <v>0</v>
      </c>
    </row>
    <row r="16" spans="1:8" x14ac:dyDescent="0.25">
      <c r="B16" s="6" t="s">
        <v>220</v>
      </c>
      <c r="C16" s="49">
        <v>108218.56</v>
      </c>
      <c r="D16" s="49">
        <v>160000</v>
      </c>
      <c r="E16" s="49">
        <v>160000</v>
      </c>
      <c r="F16" s="49">
        <v>112142.57</v>
      </c>
      <c r="G16" s="52">
        <f t="shared" si="2"/>
        <v>103.62600463358598</v>
      </c>
      <c r="H16" s="52">
        <f t="shared" si="3"/>
        <v>70.08910625</v>
      </c>
    </row>
    <row r="17" spans="2:8" x14ac:dyDescent="0.25">
      <c r="B17" s="27" t="s">
        <v>221</v>
      </c>
      <c r="C17" s="43">
        <v>108218.56</v>
      </c>
      <c r="D17" s="43">
        <v>160000</v>
      </c>
      <c r="E17" s="43">
        <v>160000</v>
      </c>
      <c r="F17" s="43">
        <v>112142.57</v>
      </c>
      <c r="G17" s="44">
        <f t="shared" si="2"/>
        <v>103.62600463358598</v>
      </c>
      <c r="H17" s="44">
        <f t="shared" si="3"/>
        <v>70.08910625</v>
      </c>
    </row>
    <row r="18" spans="2:8" x14ac:dyDescent="0.25">
      <c r="B18" s="6" t="s">
        <v>222</v>
      </c>
      <c r="C18" s="49">
        <v>918848.57</v>
      </c>
      <c r="D18" s="49">
        <v>2344000</v>
      </c>
      <c r="E18" s="49">
        <v>2344000</v>
      </c>
      <c r="F18" s="49">
        <v>1184576.03</v>
      </c>
      <c r="G18" s="52">
        <f t="shared" si="2"/>
        <v>128.91961403389897</v>
      </c>
      <c r="H18" s="52">
        <f t="shared" si="3"/>
        <v>50.536520051194543</v>
      </c>
    </row>
    <row r="19" spans="2:8" x14ac:dyDescent="0.25">
      <c r="B19" s="27" t="s">
        <v>223</v>
      </c>
      <c r="C19" s="43">
        <v>918848.57</v>
      </c>
      <c r="D19" s="43">
        <v>2344000</v>
      </c>
      <c r="E19" s="43">
        <v>2344000</v>
      </c>
      <c r="F19" s="43">
        <v>1184576.03</v>
      </c>
      <c r="G19" s="44">
        <f t="shared" si="2"/>
        <v>128.91961403389897</v>
      </c>
      <c r="H19" s="44">
        <f t="shared" si="3"/>
        <v>50.536520051194543</v>
      </c>
    </row>
    <row r="20" spans="2:8" x14ac:dyDescent="0.25">
      <c r="B20" s="6" t="s">
        <v>224</v>
      </c>
      <c r="C20" s="49">
        <v>0</v>
      </c>
      <c r="D20" s="49">
        <v>0</v>
      </c>
      <c r="E20" s="49">
        <v>0</v>
      </c>
      <c r="F20" s="49">
        <v>400</v>
      </c>
      <c r="G20" s="52">
        <f t="shared" si="2"/>
        <v>0</v>
      </c>
      <c r="H20" s="52">
        <f t="shared" si="3"/>
        <v>0</v>
      </c>
    </row>
    <row r="21" spans="2:8" x14ac:dyDescent="0.25">
      <c r="B21" s="27" t="s">
        <v>225</v>
      </c>
      <c r="C21" s="43">
        <v>0</v>
      </c>
      <c r="D21" s="43">
        <v>0</v>
      </c>
      <c r="E21" s="43">
        <v>0</v>
      </c>
      <c r="F21" s="43">
        <v>400</v>
      </c>
      <c r="G21" s="44">
        <f t="shared" si="2"/>
        <v>0</v>
      </c>
      <c r="H21" s="44">
        <f t="shared" si="3"/>
        <v>0</v>
      </c>
    </row>
    <row r="22" spans="2:8" ht="15.75" customHeight="1" x14ac:dyDescent="0.25">
      <c r="B22" s="6" t="s">
        <v>35</v>
      </c>
      <c r="C22" s="49">
        <f>C23+C26+C28+C30</f>
        <v>1087513.8799999999</v>
      </c>
      <c r="D22" s="49">
        <v>2824400</v>
      </c>
      <c r="E22" s="49">
        <v>2824400</v>
      </c>
      <c r="F22" s="49">
        <f>F23+F26+F28+F30+F32</f>
        <v>1383268.5</v>
      </c>
      <c r="G22" s="52">
        <f t="shared" si="2"/>
        <v>127.195480024586</v>
      </c>
      <c r="H22" s="52">
        <f t="shared" si="3"/>
        <v>48.975658546948026</v>
      </c>
    </row>
    <row r="23" spans="2:8" ht="15.75" customHeight="1" x14ac:dyDescent="0.25">
      <c r="B23" s="6" t="s">
        <v>34</v>
      </c>
      <c r="C23" s="49">
        <v>105009.7</v>
      </c>
      <c r="D23" s="49">
        <v>265400</v>
      </c>
      <c r="E23" s="49">
        <v>265400</v>
      </c>
      <c r="F23" s="49">
        <v>94902.76</v>
      </c>
      <c r="G23" s="52">
        <f t="shared" si="2"/>
        <v>90.375232002376933</v>
      </c>
      <c r="H23" s="52">
        <f t="shared" si="3"/>
        <v>35.758387339864356</v>
      </c>
    </row>
    <row r="24" spans="2:8" x14ac:dyDescent="0.25">
      <c r="B24" s="29" t="s">
        <v>33</v>
      </c>
      <c r="C24" s="43">
        <v>6446.72</v>
      </c>
      <c r="D24" s="43">
        <v>90100</v>
      </c>
      <c r="E24" s="43">
        <v>90100</v>
      </c>
      <c r="F24" s="43">
        <v>21500.37</v>
      </c>
      <c r="G24" s="44">
        <f t="shared" si="2"/>
        <v>333.50866797379132</v>
      </c>
      <c r="H24" s="44">
        <f t="shared" si="3"/>
        <v>23.862785793562708</v>
      </c>
    </row>
    <row r="25" spans="2:8" ht="25.5" x14ac:dyDescent="0.25">
      <c r="B25" s="27" t="s">
        <v>219</v>
      </c>
      <c r="C25" s="43">
        <v>98562.982999999993</v>
      </c>
      <c r="D25" s="43">
        <v>175300</v>
      </c>
      <c r="E25" s="43">
        <v>175300</v>
      </c>
      <c r="F25" s="43">
        <v>73402.39</v>
      </c>
      <c r="G25" s="44">
        <f t="shared" si="2"/>
        <v>74.472573542138036</v>
      </c>
      <c r="H25" s="44">
        <f t="shared" si="3"/>
        <v>41.872441528807755</v>
      </c>
    </row>
    <row r="26" spans="2:8" x14ac:dyDescent="0.25">
      <c r="B26" s="6" t="s">
        <v>29</v>
      </c>
      <c r="C26" s="49">
        <v>0</v>
      </c>
      <c r="D26" s="49">
        <v>0</v>
      </c>
      <c r="E26" s="49">
        <v>0</v>
      </c>
      <c r="F26" s="49">
        <v>0</v>
      </c>
      <c r="G26" s="52">
        <f t="shared" si="2"/>
        <v>0</v>
      </c>
      <c r="H26" s="52">
        <f t="shared" si="3"/>
        <v>0</v>
      </c>
    </row>
    <row r="27" spans="2:8" x14ac:dyDescent="0.25">
      <c r="B27" s="27" t="s">
        <v>28</v>
      </c>
      <c r="C27" s="43">
        <v>0</v>
      </c>
      <c r="D27" s="43">
        <v>0</v>
      </c>
      <c r="E27" s="43">
        <v>0</v>
      </c>
      <c r="F27" s="43">
        <v>0</v>
      </c>
      <c r="G27" s="44">
        <f t="shared" si="2"/>
        <v>0</v>
      </c>
      <c r="H27" s="44">
        <f t="shared" si="3"/>
        <v>0</v>
      </c>
    </row>
    <row r="28" spans="2:8" x14ac:dyDescent="0.25">
      <c r="B28" s="6" t="s">
        <v>220</v>
      </c>
      <c r="C28" s="49">
        <v>68957.36</v>
      </c>
      <c r="D28" s="49">
        <v>215000</v>
      </c>
      <c r="E28" s="49">
        <v>215000</v>
      </c>
      <c r="F28" s="49">
        <v>103809.53</v>
      </c>
      <c r="G28" s="52">
        <f t="shared" si="2"/>
        <v>150.54162456335337</v>
      </c>
      <c r="H28" s="52">
        <f t="shared" si="3"/>
        <v>48.283502325581395</v>
      </c>
    </row>
    <row r="29" spans="2:8" x14ac:dyDescent="0.25">
      <c r="B29" s="27" t="s">
        <v>221</v>
      </c>
      <c r="C29" s="43">
        <v>68957.36</v>
      </c>
      <c r="D29" s="43">
        <v>215000</v>
      </c>
      <c r="E29" s="43">
        <v>215000</v>
      </c>
      <c r="F29" s="43">
        <v>103809.53</v>
      </c>
      <c r="G29" s="44">
        <f t="shared" si="2"/>
        <v>150.54162456335337</v>
      </c>
      <c r="H29" s="44">
        <f t="shared" si="3"/>
        <v>48.283502325581395</v>
      </c>
    </row>
    <row r="30" spans="2:8" x14ac:dyDescent="0.25">
      <c r="B30" s="6" t="s">
        <v>222</v>
      </c>
      <c r="C30" s="49">
        <v>913546.82</v>
      </c>
      <c r="D30" s="49">
        <v>2344000</v>
      </c>
      <c r="E30" s="49">
        <v>2344000</v>
      </c>
      <c r="F30" s="49">
        <v>1184156.21</v>
      </c>
      <c r="G30" s="52">
        <f t="shared" si="2"/>
        <v>129.62184138520675</v>
      </c>
      <c r="H30" s="52">
        <f t="shared" si="3"/>
        <v>50.518609641638221</v>
      </c>
    </row>
    <row r="31" spans="2:8" x14ac:dyDescent="0.25">
      <c r="B31" s="27" t="s">
        <v>223</v>
      </c>
      <c r="C31" s="43">
        <v>913546.82</v>
      </c>
      <c r="D31" s="43">
        <v>2344000</v>
      </c>
      <c r="E31" s="43">
        <v>2344000</v>
      </c>
      <c r="F31" s="43">
        <v>1184156.21</v>
      </c>
      <c r="G31" s="44">
        <f t="shared" si="2"/>
        <v>129.62184138520675</v>
      </c>
      <c r="H31" s="44">
        <f t="shared" si="3"/>
        <v>50.518609641638221</v>
      </c>
    </row>
    <row r="32" spans="2:8" x14ac:dyDescent="0.25">
      <c r="B32" s="6" t="s">
        <v>224</v>
      </c>
      <c r="C32" s="49">
        <v>0</v>
      </c>
      <c r="D32" s="49">
        <v>0</v>
      </c>
      <c r="E32" s="49">
        <v>0</v>
      </c>
      <c r="F32" s="49">
        <v>400</v>
      </c>
      <c r="G32" s="52">
        <f t="shared" si="2"/>
        <v>0</v>
      </c>
      <c r="H32" s="52">
        <f t="shared" si="3"/>
        <v>0</v>
      </c>
    </row>
    <row r="33" spans="2:8" x14ac:dyDescent="0.25">
      <c r="B33" s="27" t="s">
        <v>225</v>
      </c>
      <c r="C33" s="43">
        <v>0</v>
      </c>
      <c r="D33" s="43">
        <v>0</v>
      </c>
      <c r="E33" s="43">
        <v>0</v>
      </c>
      <c r="F33" s="43">
        <v>400</v>
      </c>
      <c r="G33" s="44">
        <f t="shared" si="2"/>
        <v>0</v>
      </c>
      <c r="H33" s="44">
        <f t="shared" si="3"/>
        <v>0</v>
      </c>
    </row>
    <row r="37" spans="2:8" x14ac:dyDescent="0.25">
      <c r="B37" s="67" t="s">
        <v>265</v>
      </c>
      <c r="F37" t="s">
        <v>261</v>
      </c>
    </row>
    <row r="39" spans="2:8" x14ac:dyDescent="0.25">
      <c r="F39" s="68"/>
    </row>
    <row r="40" spans="2:8" x14ac:dyDescent="0.25">
      <c r="F40" t="s">
        <v>266</v>
      </c>
    </row>
  </sheetData>
  <mergeCells count="1">
    <mergeCell ref="B6:H6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workbookViewId="0">
      <selection activeCell="F15" sqref="F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71</v>
      </c>
    </row>
    <row r="2" spans="1:8" x14ac:dyDescent="0.25">
      <c r="A2" s="42" t="s">
        <v>72</v>
      </c>
    </row>
    <row r="3" spans="1:8" x14ac:dyDescent="0.25">
      <c r="A3" s="42" t="s">
        <v>73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73" t="s">
        <v>46</v>
      </c>
      <c r="C6" s="73"/>
      <c r="D6" s="73"/>
      <c r="E6" s="73"/>
      <c r="F6" s="73"/>
      <c r="G6" s="73"/>
      <c r="H6" s="73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67</v>
      </c>
      <c r="D8" s="36" t="s">
        <v>262</v>
      </c>
      <c r="E8" s="36" t="s">
        <v>263</v>
      </c>
      <c r="F8" s="36" t="s">
        <v>267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ht="15.75" customHeight="1" x14ac:dyDescent="0.25">
      <c r="B10" s="6" t="s">
        <v>35</v>
      </c>
      <c r="C10" s="49">
        <v>1087513.8799999999</v>
      </c>
      <c r="D10" s="52">
        <v>2824400</v>
      </c>
      <c r="E10" s="52">
        <v>2824400</v>
      </c>
      <c r="F10" s="52">
        <v>1383268.5</v>
      </c>
      <c r="G10" s="44">
        <f>F10/C10*100</f>
        <v>127.195480024586</v>
      </c>
      <c r="H10" s="44">
        <f>F10/E10*100</f>
        <v>48.975658546948026</v>
      </c>
    </row>
    <row r="11" spans="1:8" ht="15.75" customHeight="1" x14ac:dyDescent="0.25">
      <c r="B11" s="6" t="s">
        <v>74</v>
      </c>
      <c r="C11" s="44">
        <v>1087513.8799999999</v>
      </c>
      <c r="D11" s="43">
        <v>2824400</v>
      </c>
      <c r="E11" s="43">
        <v>2824400</v>
      </c>
      <c r="F11" s="44">
        <v>1383268.5</v>
      </c>
      <c r="G11" s="44">
        <f t="shared" ref="G11:G12" si="0">F11/C11*100</f>
        <v>127.195480024586</v>
      </c>
      <c r="H11" s="44">
        <f t="shared" ref="H11:H12" si="1">F11/E11*100</f>
        <v>48.975658546948026</v>
      </c>
    </row>
    <row r="12" spans="1:8" x14ac:dyDescent="0.25">
      <c r="B12" s="12" t="s">
        <v>75</v>
      </c>
      <c r="C12" s="44">
        <v>1087513.8799999999</v>
      </c>
      <c r="D12" s="43">
        <v>2824400</v>
      </c>
      <c r="E12" s="43">
        <v>2824400</v>
      </c>
      <c r="F12" s="44">
        <v>1383268.5</v>
      </c>
      <c r="G12" s="44">
        <f t="shared" si="0"/>
        <v>127.195480024586</v>
      </c>
      <c r="H12" s="44">
        <f t="shared" si="1"/>
        <v>48.975658546948026</v>
      </c>
    </row>
    <row r="16" spans="1:8" x14ac:dyDescent="0.25">
      <c r="C16" s="67" t="s">
        <v>265</v>
      </c>
      <c r="G16" t="s">
        <v>261</v>
      </c>
    </row>
    <row r="18" spans="7:7" x14ac:dyDescent="0.25">
      <c r="G18" s="68"/>
    </row>
    <row r="19" spans="7:7" x14ac:dyDescent="0.25">
      <c r="G19" t="s">
        <v>266</v>
      </c>
    </row>
  </sheetData>
  <mergeCells count="1">
    <mergeCell ref="B6:H6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7"/>
  <sheetViews>
    <sheetView topLeftCell="A9" workbookViewId="0">
      <selection activeCell="J24" sqref="J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1:12" x14ac:dyDescent="0.25">
      <c r="A1" s="42" t="s">
        <v>71</v>
      </c>
    </row>
    <row r="2" spans="1:12" x14ac:dyDescent="0.25">
      <c r="A2" s="42" t="s">
        <v>72</v>
      </c>
    </row>
    <row r="3" spans="1:12" x14ac:dyDescent="0.25">
      <c r="A3" s="42" t="s">
        <v>73</v>
      </c>
    </row>
    <row r="5" spans="1:12" ht="18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8" customHeight="1" x14ac:dyDescent="0.25">
      <c r="B6" s="73" t="s">
        <v>66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5.75" customHeight="1" x14ac:dyDescent="0.25">
      <c r="B7" s="73" t="s">
        <v>38</v>
      </c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18" x14ac:dyDescent="0.25">
      <c r="B8" s="2"/>
      <c r="C8" s="2"/>
      <c r="D8" s="2"/>
      <c r="E8" s="2"/>
      <c r="F8" s="2"/>
      <c r="G8" s="2"/>
      <c r="H8" s="2"/>
      <c r="I8" s="2"/>
      <c r="J8" s="3"/>
      <c r="K8" s="3"/>
      <c r="L8" s="3"/>
    </row>
    <row r="9" spans="1:12" ht="25.5" customHeight="1" x14ac:dyDescent="0.25">
      <c r="B9" s="108" t="s">
        <v>7</v>
      </c>
      <c r="C9" s="109"/>
      <c r="D9" s="109"/>
      <c r="E9" s="109"/>
      <c r="F9" s="110"/>
      <c r="G9" s="36" t="s">
        <v>67</v>
      </c>
      <c r="H9" s="36" t="s">
        <v>262</v>
      </c>
      <c r="I9" s="36" t="s">
        <v>263</v>
      </c>
      <c r="J9" s="36" t="s">
        <v>267</v>
      </c>
      <c r="K9" s="36" t="s">
        <v>17</v>
      </c>
      <c r="L9" s="36" t="s">
        <v>49</v>
      </c>
    </row>
    <row r="10" spans="1:12" x14ac:dyDescent="0.25">
      <c r="B10" s="108">
        <v>1</v>
      </c>
      <c r="C10" s="109"/>
      <c r="D10" s="109"/>
      <c r="E10" s="109"/>
      <c r="F10" s="110"/>
      <c r="G10" s="38">
        <v>2</v>
      </c>
      <c r="H10" s="38">
        <v>3</v>
      </c>
      <c r="I10" s="38">
        <v>4</v>
      </c>
      <c r="J10" s="38">
        <v>5</v>
      </c>
      <c r="K10" s="38" t="s">
        <v>19</v>
      </c>
      <c r="L10" s="38" t="s">
        <v>20</v>
      </c>
    </row>
    <row r="11" spans="1:12" ht="25.5" x14ac:dyDescent="0.25">
      <c r="B11" s="6">
        <v>8</v>
      </c>
      <c r="C11" s="6"/>
      <c r="D11" s="6"/>
      <c r="E11" s="6"/>
      <c r="F11" s="6" t="s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25">
      <c r="B12" s="6"/>
      <c r="C12" s="10">
        <v>84</v>
      </c>
      <c r="D12" s="10"/>
      <c r="E12" s="10"/>
      <c r="F12" s="10" t="s">
        <v>14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12" ht="51" x14ac:dyDescent="0.25">
      <c r="B13" s="7"/>
      <c r="C13" s="7"/>
      <c r="D13" s="7">
        <v>841</v>
      </c>
      <c r="E13" s="7"/>
      <c r="F13" s="26" t="s">
        <v>39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</row>
    <row r="14" spans="1:12" ht="25.5" x14ac:dyDescent="0.25">
      <c r="B14" s="7"/>
      <c r="C14" s="7"/>
      <c r="D14" s="7"/>
      <c r="E14" s="7">
        <v>8413</v>
      </c>
      <c r="F14" s="26" t="s">
        <v>40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x14ac:dyDescent="0.25">
      <c r="B15" s="7"/>
      <c r="C15" s="7"/>
      <c r="D15" s="7"/>
      <c r="E15" s="8" t="s">
        <v>23</v>
      </c>
      <c r="F15" s="12"/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</row>
    <row r="16" spans="1:12" ht="25.5" x14ac:dyDescent="0.25">
      <c r="B16" s="9">
        <v>5</v>
      </c>
      <c r="C16" s="9"/>
      <c r="D16" s="9"/>
      <c r="E16" s="9"/>
      <c r="F16" s="20" t="s">
        <v>10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2:12" ht="25.5" x14ac:dyDescent="0.25">
      <c r="B17" s="10"/>
      <c r="C17" s="10">
        <v>54</v>
      </c>
      <c r="D17" s="10"/>
      <c r="E17" s="10"/>
      <c r="F17" s="21" t="s">
        <v>15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2:12" ht="63.75" x14ac:dyDescent="0.25">
      <c r="B18" s="10"/>
      <c r="C18" s="10"/>
      <c r="D18" s="10">
        <v>541</v>
      </c>
      <c r="E18" s="26"/>
      <c r="F18" s="26" t="s">
        <v>41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2:12" ht="38.25" x14ac:dyDescent="0.25">
      <c r="B19" s="10"/>
      <c r="C19" s="10"/>
      <c r="D19" s="10"/>
      <c r="E19" s="26">
        <v>5413</v>
      </c>
      <c r="F19" s="26" t="s">
        <v>42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2:12" x14ac:dyDescent="0.25">
      <c r="B20" s="11" t="s">
        <v>16</v>
      </c>
      <c r="C20" s="9"/>
      <c r="D20" s="9"/>
      <c r="E20" s="9"/>
      <c r="F20" s="20" t="s">
        <v>23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4" spans="2:12" x14ac:dyDescent="0.25">
      <c r="G24" s="67" t="s">
        <v>265</v>
      </c>
      <c r="K24" t="s">
        <v>261</v>
      </c>
    </row>
    <row r="26" spans="2:12" x14ac:dyDescent="0.25">
      <c r="K26" s="68"/>
    </row>
    <row r="27" spans="2:12" x14ac:dyDescent="0.25">
      <c r="K27" t="s">
        <v>266</v>
      </c>
    </row>
  </sheetData>
  <mergeCells count="4">
    <mergeCell ref="B9:F9"/>
    <mergeCell ref="B6:L6"/>
    <mergeCell ref="B7:L7"/>
    <mergeCell ref="B10:F10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6"/>
  <sheetViews>
    <sheetView topLeftCell="A11" workbookViewId="0">
      <selection activeCell="F33" sqref="F3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71</v>
      </c>
    </row>
    <row r="2" spans="1:8" x14ac:dyDescent="0.25">
      <c r="A2" s="42" t="s">
        <v>72</v>
      </c>
    </row>
    <row r="3" spans="1:8" x14ac:dyDescent="0.25">
      <c r="A3" s="42" t="s">
        <v>73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73" t="s">
        <v>43</v>
      </c>
      <c r="C6" s="73"/>
      <c r="D6" s="73"/>
      <c r="E6" s="73"/>
      <c r="F6" s="73"/>
      <c r="G6" s="73"/>
      <c r="H6" s="73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67</v>
      </c>
      <c r="D8" s="36" t="s">
        <v>262</v>
      </c>
      <c r="E8" s="36" t="s">
        <v>263</v>
      </c>
      <c r="F8" s="36" t="s">
        <v>267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x14ac:dyDescent="0.25">
      <c r="B10" s="6" t="s">
        <v>44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B11" s="6" t="s">
        <v>34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5">
      <c r="B12" s="29" t="s">
        <v>33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B13" s="28" t="s">
        <v>32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5">
      <c r="B14" s="28" t="s">
        <v>23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B15" s="6" t="s">
        <v>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5">
      <c r="B16" s="27" t="s">
        <v>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2:8" x14ac:dyDescent="0.25">
      <c r="B17" s="6" t="s">
        <v>29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5">
      <c r="B18" s="27" t="s">
        <v>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5">
      <c r="B19" s="10" t="s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2:8" x14ac:dyDescent="0.25">
      <c r="B20" s="27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2:8" ht="15.75" customHeight="1" x14ac:dyDescent="0.25">
      <c r="B21" s="6" t="s">
        <v>45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2:8" ht="15.75" customHeight="1" x14ac:dyDescent="0.25">
      <c r="B22" s="6" t="s">
        <v>34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2:8" x14ac:dyDescent="0.25">
      <c r="B23" s="29" t="s">
        <v>33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2:8" x14ac:dyDescent="0.25">
      <c r="B24" s="28" t="s">
        <v>32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2:8" x14ac:dyDescent="0.25">
      <c r="B25" s="28" t="s">
        <v>23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2:8" x14ac:dyDescent="0.25">
      <c r="B26" s="6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2:8" x14ac:dyDescent="0.25">
      <c r="B27" s="27" t="s">
        <v>30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2:8" x14ac:dyDescent="0.25">
      <c r="B28" s="6" t="s">
        <v>29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2:8" x14ac:dyDescent="0.25">
      <c r="B29" s="27" t="s">
        <v>28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5">
      <c r="B30" s="10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3" spans="3:7" x14ac:dyDescent="0.25">
      <c r="C33" s="67" t="s">
        <v>265</v>
      </c>
      <c r="G33" t="s">
        <v>261</v>
      </c>
    </row>
    <row r="35" spans="3:7" x14ac:dyDescent="0.25">
      <c r="G35" s="68"/>
    </row>
    <row r="36" spans="3:7" x14ac:dyDescent="0.25">
      <c r="G36" t="s">
        <v>266</v>
      </c>
    </row>
  </sheetData>
  <mergeCells count="1">
    <mergeCell ref="B6:H6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E47D-C98A-4A55-B03D-173FFEC7E082}">
  <sheetPr>
    <pageSetUpPr fitToPage="1"/>
  </sheetPr>
  <dimension ref="A1:L181"/>
  <sheetViews>
    <sheetView topLeftCell="A168" workbookViewId="0">
      <selection activeCell="E178" sqref="E178"/>
    </sheetView>
  </sheetViews>
  <sheetFormatPr defaultRowHeight="15" x14ac:dyDescent="0.25"/>
  <cols>
    <col min="1" max="2" width="13.140625" customWidth="1"/>
    <col min="4" max="4" width="21" customWidth="1"/>
    <col min="5" max="5" width="24.140625" customWidth="1"/>
    <col min="6" max="6" width="26.28515625" customWidth="1"/>
    <col min="7" max="7" width="21.42578125" customWidth="1"/>
    <col min="8" max="8" width="20.7109375" customWidth="1"/>
  </cols>
  <sheetData>
    <row r="1" spans="1:12" x14ac:dyDescent="0.25">
      <c r="A1" s="42" t="s">
        <v>71</v>
      </c>
    </row>
    <row r="2" spans="1:12" x14ac:dyDescent="0.25">
      <c r="A2" s="42" t="s">
        <v>72</v>
      </c>
    </row>
    <row r="3" spans="1:12" ht="15.75" customHeight="1" x14ac:dyDescent="0.25">
      <c r="A3" s="42" t="s">
        <v>73</v>
      </c>
    </row>
    <row r="5" spans="1:12" ht="15.75" customHeight="1" x14ac:dyDescent="0.3">
      <c r="A5" s="119" t="s">
        <v>11</v>
      </c>
      <c r="B5" s="119"/>
      <c r="C5" s="119"/>
      <c r="D5" s="119"/>
      <c r="E5" s="119"/>
      <c r="F5" s="119"/>
      <c r="G5" s="119"/>
      <c r="H5" s="119"/>
      <c r="I5" s="34"/>
      <c r="J5" s="34"/>
      <c r="K5" s="34"/>
      <c r="L5" s="34"/>
    </row>
    <row r="7" spans="1:12" ht="18.75" x14ac:dyDescent="0.3">
      <c r="A7" s="119" t="s">
        <v>68</v>
      </c>
      <c r="B7" s="119"/>
      <c r="C7" s="119"/>
      <c r="D7" s="119"/>
      <c r="E7" s="119"/>
      <c r="F7" s="119"/>
      <c r="G7" s="119"/>
      <c r="H7" s="119"/>
    </row>
    <row r="8" spans="1:12" ht="18.75" x14ac:dyDescent="0.3">
      <c r="A8" s="72"/>
      <c r="B8" s="72"/>
      <c r="C8" s="72"/>
      <c r="D8" s="72"/>
      <c r="E8" s="72"/>
      <c r="F8" s="72"/>
      <c r="G8" s="72"/>
      <c r="H8" s="72"/>
    </row>
    <row r="9" spans="1:12" ht="18.75" x14ac:dyDescent="0.3">
      <c r="A9" s="72"/>
      <c r="B9" s="72"/>
      <c r="C9" s="72"/>
      <c r="D9" s="72"/>
      <c r="E9" s="72"/>
      <c r="F9" s="72"/>
      <c r="G9" s="72"/>
      <c r="H9" s="72"/>
    </row>
    <row r="10" spans="1:12" ht="25.5" x14ac:dyDescent="0.25">
      <c r="A10" s="108" t="s">
        <v>7</v>
      </c>
      <c r="B10" s="109"/>
      <c r="C10" s="109"/>
      <c r="D10" s="110"/>
      <c r="E10" s="36" t="s">
        <v>262</v>
      </c>
      <c r="F10" s="36" t="s">
        <v>263</v>
      </c>
      <c r="G10" s="36" t="s">
        <v>270</v>
      </c>
      <c r="H10" s="36" t="s">
        <v>49</v>
      </c>
    </row>
    <row r="11" spans="1:12" x14ac:dyDescent="0.25">
      <c r="A11" s="116">
        <v>1</v>
      </c>
      <c r="B11" s="117"/>
      <c r="C11" s="117"/>
      <c r="D11" s="118"/>
      <c r="E11" s="37">
        <v>2</v>
      </c>
      <c r="F11" s="37">
        <v>3</v>
      </c>
      <c r="G11" s="37">
        <v>4</v>
      </c>
      <c r="H11" s="37" t="s">
        <v>47</v>
      </c>
    </row>
    <row r="12" spans="1:12" x14ac:dyDescent="0.25">
      <c r="A12" s="69"/>
      <c r="B12" s="70"/>
      <c r="C12" s="70"/>
      <c r="D12" s="71"/>
      <c r="E12" s="71"/>
      <c r="F12" s="37"/>
      <c r="G12" s="37"/>
      <c r="H12" s="37"/>
    </row>
    <row r="13" spans="1:12" ht="15.75" customHeight="1" x14ac:dyDescent="0.25">
      <c r="A13" s="120" t="s">
        <v>226</v>
      </c>
      <c r="B13" s="121"/>
      <c r="C13" s="122"/>
      <c r="D13" s="55" t="s">
        <v>245</v>
      </c>
      <c r="E13" s="56">
        <f>E14</f>
        <v>2824400</v>
      </c>
      <c r="F13" s="56">
        <f t="shared" ref="F13:G13" si="0">F14</f>
        <v>2824400</v>
      </c>
      <c r="G13" s="56">
        <f t="shared" si="0"/>
        <v>1383268.5</v>
      </c>
      <c r="H13" s="57">
        <f t="shared" ref="H13:H76" si="1">IF(F13,G13/F13,0)*100</f>
        <v>48.975658546948026</v>
      </c>
    </row>
    <row r="14" spans="1:12" ht="45" x14ac:dyDescent="0.25">
      <c r="A14" s="120" t="s">
        <v>227</v>
      </c>
      <c r="B14" s="121"/>
      <c r="C14" s="122"/>
      <c r="D14" s="55" t="s">
        <v>246</v>
      </c>
      <c r="E14" s="56">
        <f>E15</f>
        <v>2824400</v>
      </c>
      <c r="F14" s="56">
        <f t="shared" ref="F14:G14" si="2">F15</f>
        <v>2824400</v>
      </c>
      <c r="G14" s="56">
        <f t="shared" si="2"/>
        <v>1383268.5</v>
      </c>
      <c r="H14" s="57">
        <f t="shared" si="1"/>
        <v>48.975658546948026</v>
      </c>
    </row>
    <row r="15" spans="1:12" ht="45" x14ac:dyDescent="0.25">
      <c r="A15" s="120" t="s">
        <v>228</v>
      </c>
      <c r="B15" s="121"/>
      <c r="C15" s="122"/>
      <c r="D15" s="55" t="s">
        <v>71</v>
      </c>
      <c r="E15" s="56">
        <f>E16+E19+E21+E23</f>
        <v>2824400</v>
      </c>
      <c r="F15" s="56">
        <f t="shared" ref="F15:G15" si="3">F16+F19+F21+F23</f>
        <v>2824400</v>
      </c>
      <c r="G15" s="56">
        <f t="shared" si="3"/>
        <v>1383268.5</v>
      </c>
      <c r="H15" s="57">
        <f t="shared" si="1"/>
        <v>48.975658546948026</v>
      </c>
    </row>
    <row r="16" spans="1:12" ht="30" x14ac:dyDescent="0.25">
      <c r="A16" s="124" t="s">
        <v>229</v>
      </c>
      <c r="B16" s="125"/>
      <c r="C16" s="126"/>
      <c r="D16" s="58" t="s">
        <v>247</v>
      </c>
      <c r="E16" s="59">
        <f>E17+E18</f>
        <v>265400</v>
      </c>
      <c r="F16" s="59">
        <f t="shared" ref="F16:G16" si="4">F17+F18</f>
        <v>265400</v>
      </c>
      <c r="G16" s="59">
        <f t="shared" si="4"/>
        <v>94902.760000000009</v>
      </c>
      <c r="H16" s="60">
        <f t="shared" si="1"/>
        <v>35.758387339864363</v>
      </c>
    </row>
    <row r="17" spans="1:8" ht="30" x14ac:dyDescent="0.25">
      <c r="A17" s="115" t="s">
        <v>230</v>
      </c>
      <c r="B17" s="115"/>
      <c r="C17" s="115"/>
      <c r="D17" s="58" t="s">
        <v>247</v>
      </c>
      <c r="E17" s="59">
        <f>E28+E112+E123+E128+E165+E170</f>
        <v>90100</v>
      </c>
      <c r="F17" s="59">
        <f>F28+F112+F123+F128+F165+F170</f>
        <v>90100</v>
      </c>
      <c r="G17" s="59">
        <f>G28+G112+G123+G128+G165+G170</f>
        <v>21500.370000000003</v>
      </c>
      <c r="H17" s="59">
        <f t="shared" si="1"/>
        <v>23.862785793562711</v>
      </c>
    </row>
    <row r="18" spans="1:8" ht="60" x14ac:dyDescent="0.25">
      <c r="A18" s="115" t="s">
        <v>238</v>
      </c>
      <c r="B18" s="115"/>
      <c r="C18" s="115"/>
      <c r="D18" s="58" t="s">
        <v>255</v>
      </c>
      <c r="E18" s="59">
        <f>E37+E136</f>
        <v>175300</v>
      </c>
      <c r="F18" s="59">
        <f t="shared" ref="F18:G18" si="5">F37+F136</f>
        <v>175300</v>
      </c>
      <c r="G18" s="59">
        <f t="shared" si="5"/>
        <v>73402.39</v>
      </c>
      <c r="H18" s="60">
        <f t="shared" si="1"/>
        <v>41.872441528807755</v>
      </c>
    </row>
    <row r="19" spans="1:8" ht="30" x14ac:dyDescent="0.25">
      <c r="A19" s="115" t="s">
        <v>239</v>
      </c>
      <c r="B19" s="115"/>
      <c r="C19" s="115"/>
      <c r="D19" s="58" t="s">
        <v>256</v>
      </c>
      <c r="E19" s="59">
        <f>E20</f>
        <v>215000</v>
      </c>
      <c r="F19" s="59">
        <f t="shared" ref="F19:G19" si="6">F20</f>
        <v>215000</v>
      </c>
      <c r="G19" s="59">
        <f t="shared" si="6"/>
        <v>103809.53</v>
      </c>
      <c r="H19" s="60">
        <f t="shared" si="1"/>
        <v>48.283502325581395</v>
      </c>
    </row>
    <row r="20" spans="1:8" ht="30" x14ac:dyDescent="0.25">
      <c r="A20" s="115" t="s">
        <v>240</v>
      </c>
      <c r="B20" s="115"/>
      <c r="C20" s="115"/>
      <c r="D20" s="58" t="s">
        <v>257</v>
      </c>
      <c r="E20" s="59">
        <f>E64+E118+E143</f>
        <v>215000</v>
      </c>
      <c r="F20" s="59">
        <f t="shared" ref="F20:G20" si="7">F64+F118+F143</f>
        <v>215000</v>
      </c>
      <c r="G20" s="59">
        <f t="shared" si="7"/>
        <v>103809.53</v>
      </c>
      <c r="H20" s="60">
        <f t="shared" si="1"/>
        <v>48.283502325581395</v>
      </c>
    </row>
    <row r="21" spans="1:8" x14ac:dyDescent="0.25">
      <c r="A21" s="115" t="s">
        <v>241</v>
      </c>
      <c r="B21" s="115"/>
      <c r="C21" s="115"/>
      <c r="D21" s="58" t="s">
        <v>258</v>
      </c>
      <c r="E21" s="59">
        <f>E22</f>
        <v>2344000</v>
      </c>
      <c r="F21" s="59">
        <f t="shared" ref="F21:G21" si="8">F22</f>
        <v>2344000</v>
      </c>
      <c r="G21" s="59">
        <f t="shared" si="8"/>
        <v>1184156.21</v>
      </c>
      <c r="H21" s="60">
        <f t="shared" si="1"/>
        <v>50.518609641638221</v>
      </c>
    </row>
    <row r="22" spans="1:8" ht="30" x14ac:dyDescent="0.25">
      <c r="A22" s="115" t="s">
        <v>242</v>
      </c>
      <c r="B22" s="115"/>
      <c r="C22" s="115"/>
      <c r="D22" s="58" t="s">
        <v>259</v>
      </c>
      <c r="E22" s="59">
        <f>E91+E156+E174</f>
        <v>2344000</v>
      </c>
      <c r="F22" s="59">
        <f t="shared" ref="F22:G22" si="9">F91+F156+F174</f>
        <v>2344000</v>
      </c>
      <c r="G22" s="59">
        <f t="shared" si="9"/>
        <v>1184156.21</v>
      </c>
      <c r="H22" s="60">
        <f t="shared" si="1"/>
        <v>50.518609641638221</v>
      </c>
    </row>
    <row r="23" spans="1:8" x14ac:dyDescent="0.25">
      <c r="A23" s="115" t="s">
        <v>243</v>
      </c>
      <c r="B23" s="115"/>
      <c r="C23" s="115"/>
      <c r="D23" s="58" t="s">
        <v>260</v>
      </c>
      <c r="E23" s="59">
        <f>E24</f>
        <v>0</v>
      </c>
      <c r="F23" s="59">
        <f t="shared" ref="F23:G23" si="10">F24</f>
        <v>0</v>
      </c>
      <c r="G23" s="59">
        <f t="shared" si="10"/>
        <v>400</v>
      </c>
      <c r="H23" s="60">
        <f t="shared" si="1"/>
        <v>0</v>
      </c>
    </row>
    <row r="24" spans="1:8" x14ac:dyDescent="0.25">
      <c r="A24" s="115" t="s">
        <v>244</v>
      </c>
      <c r="B24" s="115"/>
      <c r="C24" s="115"/>
      <c r="D24" s="58" t="s">
        <v>260</v>
      </c>
      <c r="E24" s="59">
        <f>E160</f>
        <v>0</v>
      </c>
      <c r="F24" s="59">
        <f t="shared" ref="F24" si="11">F160</f>
        <v>0</v>
      </c>
      <c r="G24" s="59">
        <f>G160+G107</f>
        <v>400</v>
      </c>
      <c r="H24" s="60">
        <f t="shared" si="1"/>
        <v>0</v>
      </c>
    </row>
    <row r="25" spans="1:8" ht="60" x14ac:dyDescent="0.25">
      <c r="A25" s="127" t="s">
        <v>231</v>
      </c>
      <c r="B25" s="127"/>
      <c r="C25" s="127"/>
      <c r="D25" s="61" t="s">
        <v>248</v>
      </c>
      <c r="E25" s="62">
        <v>2824400</v>
      </c>
      <c r="F25" s="62">
        <v>2824400</v>
      </c>
      <c r="G25" s="62">
        <v>1383268.5</v>
      </c>
      <c r="H25" s="63">
        <f t="shared" si="1"/>
        <v>48.975658546948026</v>
      </c>
    </row>
    <row r="26" spans="1:8" ht="64.5" customHeight="1" x14ac:dyDescent="0.25">
      <c r="A26" s="123" t="s">
        <v>232</v>
      </c>
      <c r="B26" s="123"/>
      <c r="C26" s="123"/>
      <c r="D26" s="64" t="s">
        <v>249</v>
      </c>
      <c r="E26" s="65">
        <v>2677500</v>
      </c>
      <c r="F26" s="65">
        <v>2677500</v>
      </c>
      <c r="G26" s="65">
        <v>1359947.54</v>
      </c>
      <c r="H26" s="66">
        <f t="shared" si="1"/>
        <v>50.791691503267977</v>
      </c>
    </row>
    <row r="27" spans="1:8" ht="64.5" customHeight="1" x14ac:dyDescent="0.25">
      <c r="A27" s="115" t="s">
        <v>229</v>
      </c>
      <c r="B27" s="115"/>
      <c r="C27" s="115"/>
      <c r="D27" s="58" t="s">
        <v>247</v>
      </c>
      <c r="E27" s="59">
        <v>214600</v>
      </c>
      <c r="F27" s="59">
        <v>214600</v>
      </c>
      <c r="G27" s="59">
        <v>82854.33</v>
      </c>
      <c r="H27" s="60">
        <f t="shared" si="1"/>
        <v>38.60872786579683</v>
      </c>
    </row>
    <row r="28" spans="1:8" ht="30" x14ac:dyDescent="0.25">
      <c r="A28" s="115" t="s">
        <v>230</v>
      </c>
      <c r="B28" s="115"/>
      <c r="C28" s="115"/>
      <c r="D28" s="58" t="s">
        <v>247</v>
      </c>
      <c r="E28" s="59">
        <v>43800</v>
      </c>
      <c r="F28" s="59">
        <v>43800</v>
      </c>
      <c r="G28" s="59">
        <v>9451.94</v>
      </c>
      <c r="H28" s="59">
        <f t="shared" si="1"/>
        <v>21.579771689497719</v>
      </c>
    </row>
    <row r="29" spans="1:8" x14ac:dyDescent="0.25">
      <c r="A29" s="114" t="s">
        <v>100</v>
      </c>
      <c r="B29" s="114"/>
      <c r="C29" s="114"/>
      <c r="D29" s="53" t="s">
        <v>13</v>
      </c>
      <c r="E29" s="54">
        <v>43800</v>
      </c>
      <c r="F29" s="54">
        <v>43800</v>
      </c>
      <c r="G29" s="54">
        <v>9451.94</v>
      </c>
      <c r="H29" s="43">
        <f t="shared" si="1"/>
        <v>21.579771689497719</v>
      </c>
    </row>
    <row r="30" spans="1:8" ht="45" x14ac:dyDescent="0.25">
      <c r="A30" s="114" t="s">
        <v>103</v>
      </c>
      <c r="B30" s="114"/>
      <c r="C30" s="114"/>
      <c r="D30" s="53" t="s">
        <v>165</v>
      </c>
      <c r="E30" s="54">
        <v>4600</v>
      </c>
      <c r="F30" s="54">
        <v>4600</v>
      </c>
      <c r="G30" s="54">
        <v>0</v>
      </c>
      <c r="H30" s="43">
        <f t="shared" si="1"/>
        <v>0</v>
      </c>
    </row>
    <row r="31" spans="1:8" x14ac:dyDescent="0.25">
      <c r="A31" s="114" t="s">
        <v>108</v>
      </c>
      <c r="B31" s="114"/>
      <c r="C31" s="114"/>
      <c r="D31" s="53" t="s">
        <v>170</v>
      </c>
      <c r="E31" s="54">
        <v>18600</v>
      </c>
      <c r="F31" s="54">
        <v>18600</v>
      </c>
      <c r="G31" s="54">
        <v>0</v>
      </c>
      <c r="H31" s="43">
        <f t="shared" si="1"/>
        <v>0</v>
      </c>
    </row>
    <row r="32" spans="1:8" x14ac:dyDescent="0.25">
      <c r="A32" s="114">
        <v>3234</v>
      </c>
      <c r="B32" s="114"/>
      <c r="C32" s="114"/>
      <c r="D32" s="53" t="s">
        <v>178</v>
      </c>
      <c r="E32" s="54">
        <v>0</v>
      </c>
      <c r="F32" s="54">
        <v>0</v>
      </c>
      <c r="G32" s="54">
        <v>0</v>
      </c>
      <c r="H32" s="43">
        <f t="shared" si="1"/>
        <v>0</v>
      </c>
    </row>
    <row r="33" spans="1:8" ht="30" x14ac:dyDescent="0.25">
      <c r="A33" s="114" t="s">
        <v>117</v>
      </c>
      <c r="B33" s="114"/>
      <c r="C33" s="114"/>
      <c r="D33" s="53" t="s">
        <v>179</v>
      </c>
      <c r="E33" s="54">
        <v>11600</v>
      </c>
      <c r="F33" s="54">
        <v>11600</v>
      </c>
      <c r="G33" s="54">
        <v>7999.3</v>
      </c>
      <c r="H33" s="43">
        <f t="shared" si="1"/>
        <v>68.959482758620695</v>
      </c>
    </row>
    <row r="34" spans="1:8" ht="30" x14ac:dyDescent="0.25">
      <c r="A34" s="114" t="s">
        <v>118</v>
      </c>
      <c r="B34" s="114"/>
      <c r="C34" s="114"/>
      <c r="D34" s="53" t="s">
        <v>180</v>
      </c>
      <c r="E34" s="54">
        <v>6300</v>
      </c>
      <c r="F34" s="54">
        <v>6300</v>
      </c>
      <c r="G34" s="54">
        <v>0</v>
      </c>
      <c r="H34" s="43">
        <f t="shared" si="1"/>
        <v>0</v>
      </c>
    </row>
    <row r="35" spans="1:8" ht="60" x14ac:dyDescent="0.25">
      <c r="A35" s="114" t="s">
        <v>125</v>
      </c>
      <c r="B35" s="114"/>
      <c r="C35" s="114"/>
      <c r="D35" s="53" t="s">
        <v>186</v>
      </c>
      <c r="E35" s="54">
        <v>2700</v>
      </c>
      <c r="F35" s="54">
        <v>2700</v>
      </c>
      <c r="G35" s="54">
        <v>1452.64</v>
      </c>
      <c r="H35" s="43">
        <f t="shared" si="1"/>
        <v>53.801481481481481</v>
      </c>
    </row>
    <row r="36" spans="1:8" ht="30" x14ac:dyDescent="0.25">
      <c r="A36" s="114" t="s">
        <v>131</v>
      </c>
      <c r="B36" s="114"/>
      <c r="C36" s="114"/>
      <c r="D36" s="53" t="s">
        <v>185</v>
      </c>
      <c r="E36" s="54">
        <v>0</v>
      </c>
      <c r="F36" s="54">
        <v>0</v>
      </c>
      <c r="G36" s="54">
        <v>0</v>
      </c>
      <c r="H36" s="43">
        <f t="shared" si="1"/>
        <v>0</v>
      </c>
    </row>
    <row r="37" spans="1:8" ht="60" x14ac:dyDescent="0.25">
      <c r="A37" s="115" t="s">
        <v>238</v>
      </c>
      <c r="B37" s="115"/>
      <c r="C37" s="115"/>
      <c r="D37" s="58" t="s">
        <v>255</v>
      </c>
      <c r="E37" s="59">
        <v>170800</v>
      </c>
      <c r="F37" s="59">
        <v>170800</v>
      </c>
      <c r="G37" s="59">
        <v>73402.39</v>
      </c>
      <c r="H37" s="60">
        <f t="shared" si="1"/>
        <v>42.975638173302109</v>
      </c>
    </row>
    <row r="38" spans="1:8" x14ac:dyDescent="0.25">
      <c r="A38" s="114" t="s">
        <v>100</v>
      </c>
      <c r="B38" s="114"/>
      <c r="C38" s="114"/>
      <c r="D38" s="53" t="s">
        <v>13</v>
      </c>
      <c r="E38" s="54">
        <v>169800</v>
      </c>
      <c r="F38" s="54">
        <v>169800</v>
      </c>
      <c r="G38" s="54">
        <v>72980.84</v>
      </c>
      <c r="H38" s="43">
        <f t="shared" si="1"/>
        <v>42.980471142520607</v>
      </c>
    </row>
    <row r="39" spans="1:8" x14ac:dyDescent="0.25">
      <c r="A39" s="114" t="s">
        <v>102</v>
      </c>
      <c r="B39" s="114"/>
      <c r="C39" s="114"/>
      <c r="D39" s="53" t="s">
        <v>27</v>
      </c>
      <c r="E39" s="54">
        <v>800</v>
      </c>
      <c r="F39" s="54">
        <v>800</v>
      </c>
      <c r="G39" s="54">
        <v>481</v>
      </c>
      <c r="H39" s="43">
        <f t="shared" si="1"/>
        <v>60.124999999999993</v>
      </c>
    </row>
    <row r="40" spans="1:8" ht="45" x14ac:dyDescent="0.25">
      <c r="A40" s="114" t="s">
        <v>103</v>
      </c>
      <c r="B40" s="114"/>
      <c r="C40" s="114"/>
      <c r="D40" s="53" t="s">
        <v>165</v>
      </c>
      <c r="E40" s="54">
        <v>41200</v>
      </c>
      <c r="F40" s="54">
        <v>41200</v>
      </c>
      <c r="G40" s="54">
        <v>24240.95</v>
      </c>
      <c r="H40" s="43">
        <f t="shared" si="1"/>
        <v>58.837257281553399</v>
      </c>
    </row>
    <row r="41" spans="1:8" ht="30" x14ac:dyDescent="0.25">
      <c r="A41" s="114" t="s">
        <v>104</v>
      </c>
      <c r="B41" s="114"/>
      <c r="C41" s="114"/>
      <c r="D41" s="53" t="s">
        <v>166</v>
      </c>
      <c r="E41" s="54">
        <v>1000</v>
      </c>
      <c r="F41" s="54">
        <v>1000</v>
      </c>
      <c r="G41" s="54">
        <v>371.98</v>
      </c>
      <c r="H41" s="43">
        <f t="shared" si="1"/>
        <v>37.198</v>
      </c>
    </row>
    <row r="42" spans="1:8" ht="45" x14ac:dyDescent="0.25">
      <c r="A42" s="114" t="s">
        <v>107</v>
      </c>
      <c r="B42" s="114"/>
      <c r="C42" s="114"/>
      <c r="D42" s="53" t="s">
        <v>169</v>
      </c>
      <c r="E42" s="54">
        <v>6300</v>
      </c>
      <c r="F42" s="54">
        <v>6300</v>
      </c>
      <c r="G42" s="54">
        <v>3814</v>
      </c>
      <c r="H42" s="43">
        <f t="shared" si="1"/>
        <v>60.539682539682538</v>
      </c>
    </row>
    <row r="43" spans="1:8" x14ac:dyDescent="0.25">
      <c r="A43" s="114" t="s">
        <v>108</v>
      </c>
      <c r="B43" s="114"/>
      <c r="C43" s="114"/>
      <c r="D43" s="53" t="s">
        <v>170</v>
      </c>
      <c r="E43" s="54">
        <v>41100</v>
      </c>
      <c r="F43" s="54">
        <v>41100</v>
      </c>
      <c r="G43" s="54">
        <v>12979.92</v>
      </c>
      <c r="H43" s="43">
        <f t="shared" si="1"/>
        <v>31.581313868613137</v>
      </c>
    </row>
    <row r="44" spans="1:8" ht="45" x14ac:dyDescent="0.25">
      <c r="A44" s="114" t="s">
        <v>109</v>
      </c>
      <c r="B44" s="114"/>
      <c r="C44" s="114"/>
      <c r="D44" s="53" t="s">
        <v>171</v>
      </c>
      <c r="E44" s="54">
        <v>3200</v>
      </c>
      <c r="F44" s="54">
        <v>3200</v>
      </c>
      <c r="G44" s="54">
        <v>1946</v>
      </c>
      <c r="H44" s="43">
        <f t="shared" si="1"/>
        <v>60.8125</v>
      </c>
    </row>
    <row r="45" spans="1:8" ht="30" x14ac:dyDescent="0.25">
      <c r="A45" s="114" t="s">
        <v>110</v>
      </c>
      <c r="B45" s="114"/>
      <c r="C45" s="114"/>
      <c r="D45" s="53" t="s">
        <v>172</v>
      </c>
      <c r="E45" s="54">
        <v>1000</v>
      </c>
      <c r="F45" s="54">
        <v>1000</v>
      </c>
      <c r="G45" s="54">
        <v>0</v>
      </c>
      <c r="H45" s="43">
        <f t="shared" si="1"/>
        <v>0</v>
      </c>
    </row>
    <row r="46" spans="1:8" ht="30" x14ac:dyDescent="0.25">
      <c r="A46" s="114" t="s">
        <v>113</v>
      </c>
      <c r="B46" s="114"/>
      <c r="C46" s="114"/>
      <c r="D46" s="53" t="s">
        <v>175</v>
      </c>
      <c r="E46" s="54">
        <v>2800</v>
      </c>
      <c r="F46" s="54">
        <v>2800</v>
      </c>
      <c r="G46" s="54">
        <v>1484.37</v>
      </c>
      <c r="H46" s="43">
        <f t="shared" si="1"/>
        <v>53.013214285714284</v>
      </c>
    </row>
    <row r="47" spans="1:8" ht="45" x14ac:dyDescent="0.25">
      <c r="A47" s="114" t="s">
        <v>114</v>
      </c>
      <c r="B47" s="114"/>
      <c r="C47" s="114"/>
      <c r="D47" s="53" t="s">
        <v>176</v>
      </c>
      <c r="E47" s="54">
        <v>15100</v>
      </c>
      <c r="F47" s="54">
        <v>15100</v>
      </c>
      <c r="G47" s="54">
        <v>5936</v>
      </c>
      <c r="H47" s="43">
        <f t="shared" si="1"/>
        <v>39.311258278145694</v>
      </c>
    </row>
    <row r="48" spans="1:8" ht="30" x14ac:dyDescent="0.25">
      <c r="A48" s="114" t="s">
        <v>115</v>
      </c>
      <c r="B48" s="114"/>
      <c r="C48" s="114"/>
      <c r="D48" s="53" t="s">
        <v>177</v>
      </c>
      <c r="E48" s="54">
        <v>500</v>
      </c>
      <c r="F48" s="54">
        <v>500</v>
      </c>
      <c r="G48" s="54">
        <v>279</v>
      </c>
      <c r="H48" s="43">
        <f t="shared" si="1"/>
        <v>55.800000000000004</v>
      </c>
    </row>
    <row r="49" spans="1:8" x14ac:dyDescent="0.25">
      <c r="A49" s="114" t="s">
        <v>116</v>
      </c>
      <c r="B49" s="114"/>
      <c r="C49" s="114"/>
      <c r="D49" s="53" t="s">
        <v>178</v>
      </c>
      <c r="E49" s="54">
        <v>8900</v>
      </c>
      <c r="F49" s="54">
        <v>8900</v>
      </c>
      <c r="G49" s="54">
        <v>1889.8</v>
      </c>
      <c r="H49" s="43">
        <f t="shared" si="1"/>
        <v>21.23370786516854</v>
      </c>
    </row>
    <row r="50" spans="1:8" ht="30" x14ac:dyDescent="0.25">
      <c r="A50" s="114" t="s">
        <v>117</v>
      </c>
      <c r="B50" s="114"/>
      <c r="C50" s="114"/>
      <c r="D50" s="53" t="s">
        <v>179</v>
      </c>
      <c r="E50" s="54">
        <v>36400</v>
      </c>
      <c r="F50" s="54">
        <v>36400</v>
      </c>
      <c r="G50" s="54">
        <v>15998.6</v>
      </c>
      <c r="H50" s="43">
        <f t="shared" si="1"/>
        <v>43.952197802197801</v>
      </c>
    </row>
    <row r="51" spans="1:8" ht="30" x14ac:dyDescent="0.25">
      <c r="A51" s="114" t="s">
        <v>118</v>
      </c>
      <c r="B51" s="114"/>
      <c r="C51" s="114"/>
      <c r="D51" s="53" t="s">
        <v>180</v>
      </c>
      <c r="E51" s="54">
        <v>3700</v>
      </c>
      <c r="F51" s="54">
        <v>3700</v>
      </c>
      <c r="G51" s="54">
        <v>0</v>
      </c>
      <c r="H51" s="43">
        <f t="shared" si="1"/>
        <v>0</v>
      </c>
    </row>
    <row r="52" spans="1:8" ht="30" x14ac:dyDescent="0.25">
      <c r="A52" s="114" t="s">
        <v>119</v>
      </c>
      <c r="B52" s="114"/>
      <c r="C52" s="114"/>
      <c r="D52" s="53" t="s">
        <v>181</v>
      </c>
      <c r="E52" s="54">
        <v>1100</v>
      </c>
      <c r="F52" s="54">
        <v>1100</v>
      </c>
      <c r="G52" s="54">
        <v>682</v>
      </c>
      <c r="H52" s="43">
        <f t="shared" si="1"/>
        <v>62</v>
      </c>
    </row>
    <row r="53" spans="1:8" x14ac:dyDescent="0.25">
      <c r="A53" s="114" t="s">
        <v>120</v>
      </c>
      <c r="B53" s="114"/>
      <c r="C53" s="114"/>
      <c r="D53" s="53" t="s">
        <v>182</v>
      </c>
      <c r="E53" s="54">
        <v>1500</v>
      </c>
      <c r="F53" s="54">
        <v>1500</v>
      </c>
      <c r="G53" s="54">
        <v>908</v>
      </c>
      <c r="H53" s="43">
        <f t="shared" si="1"/>
        <v>60.533333333333331</v>
      </c>
    </row>
    <row r="54" spans="1:8" x14ac:dyDescent="0.25">
      <c r="A54" s="114" t="s">
        <v>121</v>
      </c>
      <c r="B54" s="114"/>
      <c r="C54" s="114"/>
      <c r="D54" s="53" t="s">
        <v>183</v>
      </c>
      <c r="E54" s="54">
        <v>1900</v>
      </c>
      <c r="F54" s="54">
        <v>1900</v>
      </c>
      <c r="G54" s="54">
        <v>989.22</v>
      </c>
      <c r="H54" s="43">
        <f t="shared" si="1"/>
        <v>52.06421052631579</v>
      </c>
    </row>
    <row r="55" spans="1:8" x14ac:dyDescent="0.25">
      <c r="A55" s="114" t="s">
        <v>126</v>
      </c>
      <c r="B55" s="114"/>
      <c r="C55" s="114"/>
      <c r="D55" s="53" t="s">
        <v>187</v>
      </c>
      <c r="E55" s="54">
        <v>1700</v>
      </c>
      <c r="F55" s="54">
        <v>1700</v>
      </c>
      <c r="G55" s="54">
        <v>0</v>
      </c>
      <c r="H55" s="43">
        <f t="shared" si="1"/>
        <v>0</v>
      </c>
    </row>
    <row r="56" spans="1:8" x14ac:dyDescent="0.25">
      <c r="A56" s="114" t="s">
        <v>127</v>
      </c>
      <c r="B56" s="114"/>
      <c r="C56" s="114"/>
      <c r="D56" s="53" t="s">
        <v>188</v>
      </c>
      <c r="E56" s="54">
        <v>300</v>
      </c>
      <c r="F56" s="54">
        <v>300</v>
      </c>
      <c r="G56" s="54">
        <v>202</v>
      </c>
      <c r="H56" s="43">
        <f t="shared" si="1"/>
        <v>67.333333333333329</v>
      </c>
    </row>
    <row r="57" spans="1:8" x14ac:dyDescent="0.25">
      <c r="A57" s="114" t="s">
        <v>128</v>
      </c>
      <c r="B57" s="114"/>
      <c r="C57" s="114"/>
      <c r="D57" s="53" t="s">
        <v>189</v>
      </c>
      <c r="E57" s="54">
        <v>200</v>
      </c>
      <c r="F57" s="54">
        <v>200</v>
      </c>
      <c r="G57" s="54">
        <v>107</v>
      </c>
      <c r="H57" s="43">
        <f t="shared" si="1"/>
        <v>53.5</v>
      </c>
    </row>
    <row r="58" spans="1:8" ht="30" x14ac:dyDescent="0.25">
      <c r="A58" s="114" t="s">
        <v>131</v>
      </c>
      <c r="B58" s="114"/>
      <c r="C58" s="114"/>
      <c r="D58" s="53" t="s">
        <v>185</v>
      </c>
      <c r="E58" s="54">
        <v>1100</v>
      </c>
      <c r="F58" s="54">
        <v>1100</v>
      </c>
      <c r="G58" s="54">
        <v>671</v>
      </c>
      <c r="H58" s="43">
        <f t="shared" si="1"/>
        <v>61</v>
      </c>
    </row>
    <row r="59" spans="1:8" x14ac:dyDescent="0.25">
      <c r="A59" s="114" t="s">
        <v>132</v>
      </c>
      <c r="B59" s="114"/>
      <c r="C59" s="114"/>
      <c r="D59" s="53" t="s">
        <v>192</v>
      </c>
      <c r="E59" s="54">
        <v>1000</v>
      </c>
      <c r="F59" s="54">
        <v>1000</v>
      </c>
      <c r="G59" s="54">
        <v>421.55</v>
      </c>
      <c r="H59" s="43">
        <f t="shared" si="1"/>
        <v>42.155000000000001</v>
      </c>
    </row>
    <row r="60" spans="1:8" ht="45" x14ac:dyDescent="0.25">
      <c r="A60" s="114" t="s">
        <v>134</v>
      </c>
      <c r="B60" s="114"/>
      <c r="C60" s="114"/>
      <c r="D60" s="53" t="s">
        <v>194</v>
      </c>
      <c r="E60" s="54">
        <v>700</v>
      </c>
      <c r="F60" s="54">
        <v>700</v>
      </c>
      <c r="G60" s="54">
        <v>421</v>
      </c>
      <c r="H60" s="43">
        <f t="shared" si="1"/>
        <v>60.142857142857139</v>
      </c>
    </row>
    <row r="61" spans="1:8" x14ac:dyDescent="0.25">
      <c r="A61" s="114" t="s">
        <v>135</v>
      </c>
      <c r="B61" s="114"/>
      <c r="C61" s="114"/>
      <c r="D61" s="53" t="s">
        <v>195</v>
      </c>
      <c r="E61" s="54">
        <v>200</v>
      </c>
      <c r="F61" s="54">
        <v>200</v>
      </c>
      <c r="G61" s="54">
        <v>0.55000000000000004</v>
      </c>
      <c r="H61" s="43">
        <f t="shared" si="1"/>
        <v>0.27500000000000002</v>
      </c>
    </row>
    <row r="62" spans="1:8" ht="30" x14ac:dyDescent="0.25">
      <c r="A62" s="114" t="s">
        <v>136</v>
      </c>
      <c r="B62" s="114"/>
      <c r="C62" s="114"/>
      <c r="D62" s="53" t="s">
        <v>196</v>
      </c>
      <c r="E62" s="54">
        <v>100</v>
      </c>
      <c r="F62" s="54">
        <v>100</v>
      </c>
      <c r="G62" s="54">
        <v>0</v>
      </c>
      <c r="H62" s="43">
        <f t="shared" si="1"/>
        <v>0</v>
      </c>
    </row>
    <row r="63" spans="1:8" ht="30" x14ac:dyDescent="0.25">
      <c r="A63" s="115" t="s">
        <v>239</v>
      </c>
      <c r="B63" s="115"/>
      <c r="C63" s="115"/>
      <c r="D63" s="58" t="s">
        <v>256</v>
      </c>
      <c r="E63" s="59">
        <v>119300</v>
      </c>
      <c r="F63" s="59">
        <v>119300</v>
      </c>
      <c r="G63" s="59">
        <v>94312.960000000006</v>
      </c>
      <c r="H63" s="60">
        <f t="shared" si="1"/>
        <v>79.05528918692373</v>
      </c>
    </row>
    <row r="64" spans="1:8" ht="30" x14ac:dyDescent="0.25">
      <c r="A64" s="115" t="s">
        <v>240</v>
      </c>
      <c r="B64" s="115"/>
      <c r="C64" s="115"/>
      <c r="D64" s="58" t="s">
        <v>257</v>
      </c>
      <c r="E64" s="59">
        <v>119300</v>
      </c>
      <c r="F64" s="59">
        <v>119300</v>
      </c>
      <c r="G64" s="59">
        <v>94312.960000000006</v>
      </c>
      <c r="H64" s="60">
        <f t="shared" si="1"/>
        <v>79.05528918692373</v>
      </c>
    </row>
    <row r="65" spans="1:8" x14ac:dyDescent="0.25">
      <c r="A65" s="114" t="s">
        <v>93</v>
      </c>
      <c r="B65" s="114"/>
      <c r="C65" s="114"/>
      <c r="D65" s="53" t="s">
        <v>4</v>
      </c>
      <c r="E65" s="54">
        <v>1500</v>
      </c>
      <c r="F65" s="54">
        <v>1500</v>
      </c>
      <c r="G65" s="54">
        <v>0</v>
      </c>
      <c r="H65" s="43">
        <f t="shared" si="1"/>
        <v>0</v>
      </c>
    </row>
    <row r="66" spans="1:8" ht="30" x14ac:dyDescent="0.25">
      <c r="A66" s="114" t="s">
        <v>97</v>
      </c>
      <c r="B66" s="114"/>
      <c r="C66" s="114"/>
      <c r="D66" s="53" t="s">
        <v>162</v>
      </c>
      <c r="E66" s="54">
        <v>1500</v>
      </c>
      <c r="F66" s="54">
        <v>1500</v>
      </c>
      <c r="G66" s="54">
        <v>0</v>
      </c>
      <c r="H66" s="43">
        <f t="shared" si="1"/>
        <v>0</v>
      </c>
    </row>
    <row r="67" spans="1:8" x14ac:dyDescent="0.25">
      <c r="A67" s="114" t="s">
        <v>100</v>
      </c>
      <c r="B67" s="114"/>
      <c r="C67" s="114"/>
      <c r="D67" s="53" t="s">
        <v>13</v>
      </c>
      <c r="E67" s="54">
        <v>116800</v>
      </c>
      <c r="F67" s="54">
        <v>116800</v>
      </c>
      <c r="G67" s="54">
        <v>94010.86</v>
      </c>
      <c r="H67" s="43">
        <f t="shared" si="1"/>
        <v>80.488749999999996</v>
      </c>
    </row>
    <row r="68" spans="1:8" x14ac:dyDescent="0.25">
      <c r="A68" s="114" t="s">
        <v>102</v>
      </c>
      <c r="B68" s="114"/>
      <c r="C68" s="114"/>
      <c r="D68" s="53" t="s">
        <v>27</v>
      </c>
      <c r="E68" s="54">
        <v>25000</v>
      </c>
      <c r="F68" s="54">
        <v>25000</v>
      </c>
      <c r="G68" s="54">
        <v>26199.67</v>
      </c>
      <c r="H68" s="43">
        <f t="shared" si="1"/>
        <v>104.79867999999999</v>
      </c>
    </row>
    <row r="69" spans="1:8" ht="30" x14ac:dyDescent="0.25">
      <c r="A69" s="114" t="s">
        <v>104</v>
      </c>
      <c r="B69" s="114"/>
      <c r="C69" s="114"/>
      <c r="D69" s="53" t="s">
        <v>166</v>
      </c>
      <c r="E69" s="54">
        <v>0</v>
      </c>
      <c r="F69" s="54">
        <v>0</v>
      </c>
      <c r="G69" s="54">
        <v>0</v>
      </c>
      <c r="H69" s="43">
        <f t="shared" si="1"/>
        <v>0</v>
      </c>
    </row>
    <row r="70" spans="1:8" ht="30" x14ac:dyDescent="0.25">
      <c r="A70" s="114" t="s">
        <v>105</v>
      </c>
      <c r="B70" s="114"/>
      <c r="C70" s="114"/>
      <c r="D70" s="53" t="s">
        <v>167</v>
      </c>
      <c r="E70" s="54">
        <v>300</v>
      </c>
      <c r="F70" s="54">
        <v>300</v>
      </c>
      <c r="G70" s="54">
        <v>28.5</v>
      </c>
      <c r="H70" s="43">
        <f t="shared" si="1"/>
        <v>9.5</v>
      </c>
    </row>
    <row r="71" spans="1:8" ht="45" x14ac:dyDescent="0.25">
      <c r="A71" s="114" t="s">
        <v>107</v>
      </c>
      <c r="B71" s="114"/>
      <c r="C71" s="114"/>
      <c r="D71" s="53" t="s">
        <v>169</v>
      </c>
      <c r="E71" s="54">
        <v>3000</v>
      </c>
      <c r="F71" s="54">
        <v>3000</v>
      </c>
      <c r="G71" s="54">
        <v>3012.93</v>
      </c>
      <c r="H71" s="43">
        <f t="shared" si="1"/>
        <v>100.431</v>
      </c>
    </row>
    <row r="72" spans="1:8" x14ac:dyDescent="0.25">
      <c r="A72" s="114" t="s">
        <v>108</v>
      </c>
      <c r="B72" s="114"/>
      <c r="C72" s="114"/>
      <c r="D72" s="53" t="s">
        <v>170</v>
      </c>
      <c r="E72" s="54">
        <v>0</v>
      </c>
      <c r="F72" s="54">
        <v>0</v>
      </c>
      <c r="G72" s="54">
        <v>0</v>
      </c>
      <c r="H72" s="43">
        <f t="shared" si="1"/>
        <v>0</v>
      </c>
    </row>
    <row r="73" spans="1:8" ht="45" x14ac:dyDescent="0.25">
      <c r="A73" s="114" t="s">
        <v>109</v>
      </c>
      <c r="B73" s="114"/>
      <c r="C73" s="114"/>
      <c r="D73" s="53" t="s">
        <v>171</v>
      </c>
      <c r="E73" s="54">
        <v>0</v>
      </c>
      <c r="F73" s="54">
        <v>0</v>
      </c>
      <c r="G73" s="54">
        <v>1692.39</v>
      </c>
      <c r="H73" s="43">
        <f t="shared" si="1"/>
        <v>0</v>
      </c>
    </row>
    <row r="74" spans="1:8" ht="45" x14ac:dyDescent="0.25">
      <c r="A74" s="114" t="s">
        <v>111</v>
      </c>
      <c r="B74" s="114"/>
      <c r="C74" s="114"/>
      <c r="D74" s="53" t="s">
        <v>173</v>
      </c>
      <c r="E74" s="54">
        <v>0</v>
      </c>
      <c r="F74" s="54">
        <v>0</v>
      </c>
      <c r="G74" s="54">
        <v>0</v>
      </c>
      <c r="H74" s="43">
        <f t="shared" si="1"/>
        <v>0</v>
      </c>
    </row>
    <row r="75" spans="1:8" ht="30" x14ac:dyDescent="0.25">
      <c r="A75" s="114" t="s">
        <v>113</v>
      </c>
      <c r="B75" s="114"/>
      <c r="C75" s="114"/>
      <c r="D75" s="53" t="s">
        <v>175</v>
      </c>
      <c r="E75" s="54">
        <v>3000</v>
      </c>
      <c r="F75" s="54">
        <v>3000</v>
      </c>
      <c r="G75" s="54">
        <v>0</v>
      </c>
      <c r="H75" s="43">
        <f t="shared" si="1"/>
        <v>0</v>
      </c>
    </row>
    <row r="76" spans="1:8" ht="45" x14ac:dyDescent="0.25">
      <c r="A76" s="114" t="s">
        <v>114</v>
      </c>
      <c r="B76" s="114"/>
      <c r="C76" s="114"/>
      <c r="D76" s="53" t="s">
        <v>176</v>
      </c>
      <c r="E76" s="54">
        <v>0</v>
      </c>
      <c r="F76" s="54">
        <v>0</v>
      </c>
      <c r="G76" s="54">
        <v>4513.3</v>
      </c>
      <c r="H76" s="43">
        <f t="shared" si="1"/>
        <v>0</v>
      </c>
    </row>
    <row r="77" spans="1:8" ht="30" x14ac:dyDescent="0.25">
      <c r="A77" s="114" t="s">
        <v>115</v>
      </c>
      <c r="B77" s="114"/>
      <c r="C77" s="114"/>
      <c r="D77" s="53" t="s">
        <v>177</v>
      </c>
      <c r="E77" s="54">
        <v>5000</v>
      </c>
      <c r="F77" s="54">
        <v>5000</v>
      </c>
      <c r="G77" s="54">
        <v>3939.72</v>
      </c>
      <c r="H77" s="43">
        <f t="shared" ref="H77:H140" si="12">IF(F77,G77/F77,0)*100</f>
        <v>78.794399999999996</v>
      </c>
    </row>
    <row r="78" spans="1:8" x14ac:dyDescent="0.25">
      <c r="A78" s="114" t="s">
        <v>116</v>
      </c>
      <c r="B78" s="114"/>
      <c r="C78" s="114"/>
      <c r="D78" s="53" t="s">
        <v>178</v>
      </c>
      <c r="E78" s="54">
        <v>8000</v>
      </c>
      <c r="F78" s="54">
        <v>8000</v>
      </c>
      <c r="G78" s="54">
        <v>0</v>
      </c>
      <c r="H78" s="43">
        <f t="shared" si="12"/>
        <v>0</v>
      </c>
    </row>
    <row r="79" spans="1:8" ht="30" x14ac:dyDescent="0.25">
      <c r="A79" s="114" t="s">
        <v>117</v>
      </c>
      <c r="B79" s="114"/>
      <c r="C79" s="114"/>
      <c r="D79" s="53" t="s">
        <v>179</v>
      </c>
      <c r="E79" s="54">
        <v>50000</v>
      </c>
      <c r="F79" s="54">
        <v>50000</v>
      </c>
      <c r="G79" s="54">
        <v>33530.36</v>
      </c>
      <c r="H79" s="43">
        <f t="shared" si="12"/>
        <v>67.060719999999989</v>
      </c>
    </row>
    <row r="80" spans="1:8" ht="30" x14ac:dyDescent="0.25">
      <c r="A80" s="114" t="s">
        <v>119</v>
      </c>
      <c r="B80" s="114"/>
      <c r="C80" s="114"/>
      <c r="D80" s="53" t="s">
        <v>181</v>
      </c>
      <c r="E80" s="54">
        <v>5000</v>
      </c>
      <c r="F80" s="54">
        <v>5000</v>
      </c>
      <c r="G80" s="54">
        <v>9573.64</v>
      </c>
      <c r="H80" s="43">
        <f t="shared" si="12"/>
        <v>191.47280000000001</v>
      </c>
    </row>
    <row r="81" spans="1:8" x14ac:dyDescent="0.25">
      <c r="A81" s="114" t="s">
        <v>120</v>
      </c>
      <c r="B81" s="114"/>
      <c r="C81" s="114"/>
      <c r="D81" s="53" t="s">
        <v>182</v>
      </c>
      <c r="E81" s="54">
        <v>4000</v>
      </c>
      <c r="F81" s="54">
        <v>4000</v>
      </c>
      <c r="G81" s="54">
        <v>2030.18</v>
      </c>
      <c r="H81" s="43">
        <f t="shared" si="12"/>
        <v>50.7545</v>
      </c>
    </row>
    <row r="82" spans="1:8" ht="45" x14ac:dyDescent="0.25">
      <c r="A82" s="114" t="s">
        <v>123</v>
      </c>
      <c r="B82" s="114"/>
      <c r="C82" s="114"/>
      <c r="D82" s="53" t="s">
        <v>184</v>
      </c>
      <c r="E82" s="54">
        <v>2000</v>
      </c>
      <c r="F82" s="54">
        <v>2000</v>
      </c>
      <c r="G82" s="54">
        <v>706</v>
      </c>
      <c r="H82" s="43">
        <f t="shared" si="12"/>
        <v>35.299999999999997</v>
      </c>
    </row>
    <row r="83" spans="1:8" ht="60" x14ac:dyDescent="0.25">
      <c r="A83" s="114" t="s">
        <v>125</v>
      </c>
      <c r="B83" s="114"/>
      <c r="C83" s="114"/>
      <c r="D83" s="53" t="s">
        <v>186</v>
      </c>
      <c r="E83" s="54">
        <v>500</v>
      </c>
      <c r="F83" s="54">
        <v>500</v>
      </c>
      <c r="G83" s="54">
        <v>0</v>
      </c>
      <c r="H83" s="43">
        <f t="shared" si="12"/>
        <v>0</v>
      </c>
    </row>
    <row r="84" spans="1:8" x14ac:dyDescent="0.25">
      <c r="A84" s="114" t="s">
        <v>127</v>
      </c>
      <c r="B84" s="114"/>
      <c r="C84" s="114"/>
      <c r="D84" s="53" t="s">
        <v>188</v>
      </c>
      <c r="E84" s="54">
        <v>2000</v>
      </c>
      <c r="F84" s="54">
        <v>2000</v>
      </c>
      <c r="G84" s="54">
        <v>577.70000000000005</v>
      </c>
      <c r="H84" s="43">
        <f t="shared" si="12"/>
        <v>28.884999999999998</v>
      </c>
    </row>
    <row r="85" spans="1:8" x14ac:dyDescent="0.25">
      <c r="A85" s="114" t="s">
        <v>128</v>
      </c>
      <c r="B85" s="114"/>
      <c r="C85" s="114"/>
      <c r="D85" s="53" t="s">
        <v>189</v>
      </c>
      <c r="E85" s="54">
        <v>3000</v>
      </c>
      <c r="F85" s="54">
        <v>3000</v>
      </c>
      <c r="G85" s="54">
        <v>2618</v>
      </c>
      <c r="H85" s="43">
        <f t="shared" si="12"/>
        <v>87.266666666666666</v>
      </c>
    </row>
    <row r="86" spans="1:8" ht="30" x14ac:dyDescent="0.25">
      <c r="A86" s="114" t="s">
        <v>131</v>
      </c>
      <c r="B86" s="114"/>
      <c r="C86" s="114"/>
      <c r="D86" s="53" t="s">
        <v>185</v>
      </c>
      <c r="E86" s="54">
        <v>6000</v>
      </c>
      <c r="F86" s="54">
        <v>6000</v>
      </c>
      <c r="G86" s="54">
        <v>5588.47</v>
      </c>
      <c r="H86" s="43">
        <f t="shared" si="12"/>
        <v>93.141166666666678</v>
      </c>
    </row>
    <row r="87" spans="1:8" x14ac:dyDescent="0.25">
      <c r="A87" s="114" t="s">
        <v>132</v>
      </c>
      <c r="B87" s="114"/>
      <c r="C87" s="114"/>
      <c r="D87" s="53" t="s">
        <v>192</v>
      </c>
      <c r="E87" s="54">
        <v>1000</v>
      </c>
      <c r="F87" s="54">
        <v>1000</v>
      </c>
      <c r="G87" s="54">
        <v>302.10000000000002</v>
      </c>
      <c r="H87" s="43">
        <f t="shared" si="12"/>
        <v>30.210000000000004</v>
      </c>
    </row>
    <row r="88" spans="1:8" ht="45" x14ac:dyDescent="0.25">
      <c r="A88" s="114" t="s">
        <v>134</v>
      </c>
      <c r="B88" s="114"/>
      <c r="C88" s="114"/>
      <c r="D88" s="53" t="s">
        <v>194</v>
      </c>
      <c r="E88" s="54">
        <v>1000</v>
      </c>
      <c r="F88" s="54">
        <v>1000</v>
      </c>
      <c r="G88" s="54">
        <v>302.10000000000002</v>
      </c>
      <c r="H88" s="43">
        <f t="shared" si="12"/>
        <v>30.210000000000004</v>
      </c>
    </row>
    <row r="89" spans="1:8" x14ac:dyDescent="0.25">
      <c r="A89" s="114">
        <v>3433</v>
      </c>
      <c r="B89" s="114"/>
      <c r="C89" s="114"/>
      <c r="D89" s="53" t="s">
        <v>195</v>
      </c>
      <c r="E89" s="54">
        <v>0</v>
      </c>
      <c r="F89" s="54">
        <v>0</v>
      </c>
      <c r="G89" s="54">
        <v>0</v>
      </c>
      <c r="H89" s="43">
        <f t="shared" si="12"/>
        <v>0</v>
      </c>
    </row>
    <row r="90" spans="1:8" x14ac:dyDescent="0.25">
      <c r="A90" s="115" t="s">
        <v>241</v>
      </c>
      <c r="B90" s="115"/>
      <c r="C90" s="115"/>
      <c r="D90" s="58" t="s">
        <v>258</v>
      </c>
      <c r="E90" s="59">
        <v>2343600</v>
      </c>
      <c r="F90" s="59">
        <v>2343600</v>
      </c>
      <c r="G90" s="59">
        <v>1182380.25</v>
      </c>
      <c r="H90" s="60">
        <f t="shared" si="12"/>
        <v>50.451452892985152</v>
      </c>
    </row>
    <row r="91" spans="1:8" ht="30" x14ac:dyDescent="0.25">
      <c r="A91" s="115" t="s">
        <v>242</v>
      </c>
      <c r="B91" s="115"/>
      <c r="C91" s="115"/>
      <c r="D91" s="58" t="s">
        <v>259</v>
      </c>
      <c r="E91" s="59">
        <v>2343600</v>
      </c>
      <c r="F91" s="59">
        <v>2343600</v>
      </c>
      <c r="G91" s="59">
        <v>1182380.25</v>
      </c>
      <c r="H91" s="60">
        <f t="shared" si="12"/>
        <v>50.451452892985152</v>
      </c>
    </row>
    <row r="92" spans="1:8" x14ac:dyDescent="0.25">
      <c r="A92" s="114" t="s">
        <v>93</v>
      </c>
      <c r="B92" s="114"/>
      <c r="C92" s="114"/>
      <c r="D92" s="53" t="s">
        <v>4</v>
      </c>
      <c r="E92" s="54">
        <v>2320200</v>
      </c>
      <c r="F92" s="54">
        <v>2320200</v>
      </c>
      <c r="G92" s="54">
        <v>1172044.3999999999</v>
      </c>
      <c r="H92" s="43">
        <f t="shared" si="12"/>
        <v>50.514800448237217</v>
      </c>
    </row>
    <row r="93" spans="1:8" x14ac:dyDescent="0.25">
      <c r="A93" s="114" t="s">
        <v>95</v>
      </c>
      <c r="B93" s="114"/>
      <c r="C93" s="114"/>
      <c r="D93" s="53" t="s">
        <v>25</v>
      </c>
      <c r="E93" s="54">
        <v>1950000</v>
      </c>
      <c r="F93" s="54">
        <v>1950000</v>
      </c>
      <c r="G93" s="54">
        <v>973874.25</v>
      </c>
      <c r="H93" s="43">
        <f t="shared" si="12"/>
        <v>49.942269230769234</v>
      </c>
    </row>
    <row r="94" spans="1:8" ht="30" x14ac:dyDescent="0.25">
      <c r="A94" s="114" t="s">
        <v>97</v>
      </c>
      <c r="B94" s="114"/>
      <c r="C94" s="114"/>
      <c r="D94" s="53" t="s">
        <v>162</v>
      </c>
      <c r="E94" s="54">
        <v>50000</v>
      </c>
      <c r="F94" s="54">
        <v>50000</v>
      </c>
      <c r="G94" s="54">
        <v>37476.559999999998</v>
      </c>
      <c r="H94" s="43">
        <f t="shared" si="12"/>
        <v>74.953119999999998</v>
      </c>
    </row>
    <row r="95" spans="1:8" ht="45" x14ac:dyDescent="0.25">
      <c r="A95" s="114" t="s">
        <v>99</v>
      </c>
      <c r="B95" s="114"/>
      <c r="C95" s="114"/>
      <c r="D95" s="53" t="s">
        <v>164</v>
      </c>
      <c r="E95" s="54">
        <v>320000</v>
      </c>
      <c r="F95" s="54">
        <v>320000</v>
      </c>
      <c r="G95" s="54">
        <v>160683.09</v>
      </c>
      <c r="H95" s="43">
        <f t="shared" si="12"/>
        <v>50.213465624999998</v>
      </c>
    </row>
    <row r="96" spans="1:8" ht="45" x14ac:dyDescent="0.25">
      <c r="A96" s="114">
        <v>3133</v>
      </c>
      <c r="B96" s="114"/>
      <c r="C96" s="114"/>
      <c r="D96" s="53" t="s">
        <v>269</v>
      </c>
      <c r="E96" s="54">
        <v>200</v>
      </c>
      <c r="F96" s="54">
        <v>200</v>
      </c>
      <c r="G96" s="54">
        <v>10.5</v>
      </c>
      <c r="H96" s="43">
        <f t="shared" si="12"/>
        <v>5.25</v>
      </c>
    </row>
    <row r="97" spans="1:8" x14ac:dyDescent="0.25">
      <c r="A97" s="114" t="s">
        <v>100</v>
      </c>
      <c r="B97" s="114"/>
      <c r="C97" s="114"/>
      <c r="D97" s="53" t="s">
        <v>13</v>
      </c>
      <c r="E97" s="54">
        <v>20400</v>
      </c>
      <c r="F97" s="54">
        <v>20400</v>
      </c>
      <c r="G97" s="54">
        <v>9994.25</v>
      </c>
      <c r="H97" s="43">
        <f t="shared" si="12"/>
        <v>48.991421568627452</v>
      </c>
    </row>
    <row r="98" spans="1:8" ht="30" x14ac:dyDescent="0.25">
      <c r="A98" s="114" t="s">
        <v>118</v>
      </c>
      <c r="B98" s="114"/>
      <c r="C98" s="114"/>
      <c r="D98" s="53" t="s">
        <v>180</v>
      </c>
      <c r="E98" s="54">
        <v>0</v>
      </c>
      <c r="F98" s="54">
        <v>0</v>
      </c>
      <c r="G98" s="54">
        <v>0</v>
      </c>
      <c r="H98" s="43">
        <f t="shared" si="12"/>
        <v>0</v>
      </c>
    </row>
    <row r="99" spans="1:8" ht="30" x14ac:dyDescent="0.25">
      <c r="A99" s="114" t="s">
        <v>119</v>
      </c>
      <c r="B99" s="114"/>
      <c r="C99" s="114"/>
      <c r="D99" s="53" t="s">
        <v>181</v>
      </c>
      <c r="E99" s="54">
        <v>10000</v>
      </c>
      <c r="F99" s="54">
        <v>10000</v>
      </c>
      <c r="G99" s="54">
        <v>6977.91</v>
      </c>
      <c r="H99" s="43">
        <f t="shared" si="12"/>
        <v>69.7791</v>
      </c>
    </row>
    <row r="100" spans="1:8" x14ac:dyDescent="0.25">
      <c r="A100" s="114" t="s">
        <v>121</v>
      </c>
      <c r="B100" s="114"/>
      <c r="C100" s="114"/>
      <c r="D100" s="53" t="s">
        <v>183</v>
      </c>
      <c r="E100" s="54">
        <v>0</v>
      </c>
      <c r="F100" s="54">
        <v>0</v>
      </c>
      <c r="G100" s="54">
        <v>0</v>
      </c>
      <c r="H100" s="43">
        <f t="shared" si="12"/>
        <v>0</v>
      </c>
    </row>
    <row r="101" spans="1:8" ht="60" x14ac:dyDescent="0.25">
      <c r="A101" s="114" t="s">
        <v>125</v>
      </c>
      <c r="B101" s="114"/>
      <c r="C101" s="114"/>
      <c r="D101" s="53" t="s">
        <v>186</v>
      </c>
      <c r="E101" s="54">
        <v>1400</v>
      </c>
      <c r="F101" s="54">
        <v>1400</v>
      </c>
      <c r="G101" s="54">
        <v>0</v>
      </c>
      <c r="H101" s="43">
        <f t="shared" si="12"/>
        <v>0</v>
      </c>
    </row>
    <row r="102" spans="1:8" x14ac:dyDescent="0.25">
      <c r="A102" s="114" t="s">
        <v>129</v>
      </c>
      <c r="B102" s="114"/>
      <c r="C102" s="114"/>
      <c r="D102" s="53" t="s">
        <v>190</v>
      </c>
      <c r="E102" s="54">
        <v>4000</v>
      </c>
      <c r="F102" s="54">
        <v>4000</v>
      </c>
      <c r="G102" s="54">
        <v>2258.62</v>
      </c>
      <c r="H102" s="43">
        <f t="shared" si="12"/>
        <v>56.465499999999999</v>
      </c>
    </row>
    <row r="103" spans="1:8" ht="30" x14ac:dyDescent="0.25">
      <c r="A103" s="114" t="s">
        <v>130</v>
      </c>
      <c r="B103" s="114"/>
      <c r="C103" s="114"/>
      <c r="D103" s="53" t="s">
        <v>191</v>
      </c>
      <c r="E103" s="54">
        <v>5000</v>
      </c>
      <c r="F103" s="54">
        <v>5000</v>
      </c>
      <c r="G103" s="54">
        <v>757.72</v>
      </c>
      <c r="H103" s="43">
        <f t="shared" si="12"/>
        <v>15.154400000000001</v>
      </c>
    </row>
    <row r="104" spans="1:8" x14ac:dyDescent="0.25">
      <c r="A104" s="114">
        <v>34</v>
      </c>
      <c r="B104" s="114"/>
      <c r="C104" s="114"/>
      <c r="D104" s="53" t="s">
        <v>192</v>
      </c>
      <c r="E104" s="54">
        <v>3000</v>
      </c>
      <c r="F104" s="54">
        <v>3000</v>
      </c>
      <c r="G104" s="54">
        <v>341.6</v>
      </c>
      <c r="H104" s="43">
        <f t="shared" si="12"/>
        <v>11.386666666666667</v>
      </c>
    </row>
    <row r="105" spans="1:8" x14ac:dyDescent="0.25">
      <c r="A105" s="114">
        <v>3433</v>
      </c>
      <c r="B105" s="114"/>
      <c r="C105" s="114"/>
      <c r="D105" s="53" t="s">
        <v>195</v>
      </c>
      <c r="E105" s="54">
        <v>3000</v>
      </c>
      <c r="F105" s="54">
        <v>3000</v>
      </c>
      <c r="G105" s="54">
        <v>341.6</v>
      </c>
      <c r="H105" s="43">
        <f t="shared" si="12"/>
        <v>11.386666666666667</v>
      </c>
    </row>
    <row r="106" spans="1:8" x14ac:dyDescent="0.25">
      <c r="A106" s="115" t="s">
        <v>243</v>
      </c>
      <c r="B106" s="115"/>
      <c r="C106" s="115"/>
      <c r="D106" s="58" t="s">
        <v>260</v>
      </c>
      <c r="E106" s="59">
        <v>0</v>
      </c>
      <c r="F106" s="59">
        <v>0</v>
      </c>
      <c r="G106" s="59">
        <v>400</v>
      </c>
      <c r="H106" s="60">
        <f t="shared" si="12"/>
        <v>0</v>
      </c>
    </row>
    <row r="107" spans="1:8" x14ac:dyDescent="0.25">
      <c r="A107" s="115" t="s">
        <v>244</v>
      </c>
      <c r="B107" s="115"/>
      <c r="C107" s="115"/>
      <c r="D107" s="58" t="s">
        <v>260</v>
      </c>
      <c r="E107" s="59">
        <v>0</v>
      </c>
      <c r="F107" s="59">
        <v>0</v>
      </c>
      <c r="G107" s="59">
        <v>400</v>
      </c>
      <c r="H107" s="60">
        <f t="shared" si="12"/>
        <v>0</v>
      </c>
    </row>
    <row r="108" spans="1:8" x14ac:dyDescent="0.25">
      <c r="A108" s="114">
        <v>32</v>
      </c>
      <c r="B108" s="114"/>
      <c r="C108" s="114"/>
      <c r="D108" s="53" t="s">
        <v>13</v>
      </c>
      <c r="E108" s="54">
        <v>0</v>
      </c>
      <c r="F108" s="54">
        <v>0</v>
      </c>
      <c r="G108" s="54">
        <v>400</v>
      </c>
      <c r="H108" s="43">
        <f t="shared" si="12"/>
        <v>0</v>
      </c>
    </row>
    <row r="109" spans="1:8" ht="30" x14ac:dyDescent="0.25">
      <c r="A109" s="114">
        <v>3233</v>
      </c>
      <c r="B109" s="114"/>
      <c r="C109" s="114"/>
      <c r="D109" s="53" t="s">
        <v>177</v>
      </c>
      <c r="E109" s="54">
        <v>0</v>
      </c>
      <c r="F109" s="54">
        <v>0</v>
      </c>
      <c r="G109" s="54">
        <v>400</v>
      </c>
      <c r="H109" s="43">
        <f t="shared" si="12"/>
        <v>0</v>
      </c>
    </row>
    <row r="110" spans="1:8" ht="30" x14ac:dyDescent="0.25">
      <c r="A110" s="123" t="s">
        <v>233</v>
      </c>
      <c r="B110" s="123"/>
      <c r="C110" s="123"/>
      <c r="D110" s="64" t="s">
        <v>250</v>
      </c>
      <c r="E110" s="65">
        <v>6900</v>
      </c>
      <c r="F110" s="65">
        <v>6900</v>
      </c>
      <c r="G110" s="65">
        <v>1780</v>
      </c>
      <c r="H110" s="66">
        <f t="shared" si="12"/>
        <v>25.79710144927536</v>
      </c>
    </row>
    <row r="111" spans="1:8" ht="30" x14ac:dyDescent="0.25">
      <c r="A111" s="115" t="s">
        <v>229</v>
      </c>
      <c r="B111" s="115"/>
      <c r="C111" s="115"/>
      <c r="D111" s="58" t="s">
        <v>247</v>
      </c>
      <c r="E111" s="59">
        <v>6900</v>
      </c>
      <c r="F111" s="59">
        <v>6900</v>
      </c>
      <c r="G111" s="59">
        <v>1780</v>
      </c>
      <c r="H111" s="60">
        <f t="shared" si="12"/>
        <v>25.79710144927536</v>
      </c>
    </row>
    <row r="112" spans="1:8" ht="30" x14ac:dyDescent="0.25">
      <c r="A112" s="115" t="s">
        <v>230</v>
      </c>
      <c r="B112" s="115"/>
      <c r="C112" s="115"/>
      <c r="D112" s="58" t="s">
        <v>247</v>
      </c>
      <c r="E112" s="59">
        <v>6900</v>
      </c>
      <c r="F112" s="59">
        <v>6900</v>
      </c>
      <c r="G112" s="59">
        <v>1780</v>
      </c>
      <c r="H112" s="60">
        <f t="shared" si="12"/>
        <v>25.79710144927536</v>
      </c>
    </row>
    <row r="113" spans="1:8" x14ac:dyDescent="0.25">
      <c r="A113" s="114" t="s">
        <v>100</v>
      </c>
      <c r="B113" s="114"/>
      <c r="C113" s="114"/>
      <c r="D113" s="53" t="s">
        <v>13</v>
      </c>
      <c r="E113" s="54">
        <v>5200</v>
      </c>
      <c r="F113" s="54">
        <v>5200</v>
      </c>
      <c r="G113" s="54">
        <v>0</v>
      </c>
      <c r="H113" s="43">
        <f t="shared" si="12"/>
        <v>0</v>
      </c>
    </row>
    <row r="114" spans="1:8" ht="30" x14ac:dyDescent="0.25">
      <c r="A114" s="114" t="s">
        <v>131</v>
      </c>
      <c r="B114" s="114"/>
      <c r="C114" s="114"/>
      <c r="D114" s="53" t="s">
        <v>185</v>
      </c>
      <c r="E114" s="54">
        <v>5200</v>
      </c>
      <c r="F114" s="54">
        <v>5200</v>
      </c>
      <c r="G114" s="54">
        <v>0</v>
      </c>
      <c r="H114" s="43">
        <f t="shared" si="12"/>
        <v>0</v>
      </c>
    </row>
    <row r="115" spans="1:8" ht="60" x14ac:dyDescent="0.25">
      <c r="A115" s="114" t="s">
        <v>137</v>
      </c>
      <c r="B115" s="114"/>
      <c r="C115" s="114"/>
      <c r="D115" s="53" t="s">
        <v>197</v>
      </c>
      <c r="E115" s="54">
        <v>1700</v>
      </c>
      <c r="F115" s="54">
        <v>1700</v>
      </c>
      <c r="G115" s="54">
        <v>1780</v>
      </c>
      <c r="H115" s="43">
        <f t="shared" si="12"/>
        <v>104.70588235294119</v>
      </c>
    </row>
    <row r="116" spans="1:8" ht="30" x14ac:dyDescent="0.25">
      <c r="A116" s="114" t="s">
        <v>139</v>
      </c>
      <c r="B116" s="114"/>
      <c r="C116" s="114"/>
      <c r="D116" s="53" t="s">
        <v>199</v>
      </c>
      <c r="E116" s="54">
        <v>1700</v>
      </c>
      <c r="F116" s="54">
        <v>1700</v>
      </c>
      <c r="G116" s="54">
        <v>1780</v>
      </c>
      <c r="H116" s="43">
        <f t="shared" si="12"/>
        <v>104.70588235294119</v>
      </c>
    </row>
    <row r="117" spans="1:8" ht="30" x14ac:dyDescent="0.25">
      <c r="A117" s="115" t="s">
        <v>239</v>
      </c>
      <c r="B117" s="115"/>
      <c r="C117" s="115"/>
      <c r="D117" s="58" t="s">
        <v>256</v>
      </c>
      <c r="E117" s="59">
        <v>0</v>
      </c>
      <c r="F117" s="59">
        <v>0</v>
      </c>
      <c r="G117" s="59">
        <v>0</v>
      </c>
      <c r="H117" s="60">
        <f t="shared" si="12"/>
        <v>0</v>
      </c>
    </row>
    <row r="118" spans="1:8" ht="30" x14ac:dyDescent="0.25">
      <c r="A118" s="115" t="s">
        <v>240</v>
      </c>
      <c r="B118" s="115"/>
      <c r="C118" s="115"/>
      <c r="D118" s="58" t="s">
        <v>257</v>
      </c>
      <c r="E118" s="59">
        <v>0</v>
      </c>
      <c r="F118" s="59">
        <v>0</v>
      </c>
      <c r="G118" s="59">
        <v>0</v>
      </c>
      <c r="H118" s="60">
        <f t="shared" si="12"/>
        <v>0</v>
      </c>
    </row>
    <row r="119" spans="1:8" x14ac:dyDescent="0.25">
      <c r="A119" s="114" t="s">
        <v>100</v>
      </c>
      <c r="B119" s="114"/>
      <c r="C119" s="114"/>
      <c r="D119" s="53" t="s">
        <v>13</v>
      </c>
      <c r="E119" s="54">
        <v>0</v>
      </c>
      <c r="F119" s="54">
        <v>0</v>
      </c>
      <c r="G119" s="54">
        <v>0</v>
      </c>
      <c r="H119" s="43">
        <f t="shared" si="12"/>
        <v>0</v>
      </c>
    </row>
    <row r="120" spans="1:8" ht="30" x14ac:dyDescent="0.25">
      <c r="A120" s="114" t="s">
        <v>131</v>
      </c>
      <c r="B120" s="114"/>
      <c r="C120" s="114"/>
      <c r="D120" s="53" t="s">
        <v>185</v>
      </c>
      <c r="E120" s="54">
        <v>0</v>
      </c>
      <c r="F120" s="54">
        <v>0</v>
      </c>
      <c r="G120" s="54">
        <v>0</v>
      </c>
      <c r="H120" s="43">
        <f t="shared" si="12"/>
        <v>0</v>
      </c>
    </row>
    <row r="121" spans="1:8" x14ac:dyDescent="0.25">
      <c r="A121" s="123" t="s">
        <v>234</v>
      </c>
      <c r="B121" s="123"/>
      <c r="C121" s="123"/>
      <c r="D121" s="64" t="s">
        <v>251</v>
      </c>
      <c r="E121" s="65">
        <v>19800</v>
      </c>
      <c r="F121" s="65">
        <v>19800</v>
      </c>
      <c r="G121" s="65">
        <v>0</v>
      </c>
      <c r="H121" s="66">
        <f t="shared" si="12"/>
        <v>0</v>
      </c>
    </row>
    <row r="122" spans="1:8" ht="30" x14ac:dyDescent="0.25">
      <c r="A122" s="115" t="s">
        <v>229</v>
      </c>
      <c r="B122" s="115"/>
      <c r="C122" s="115"/>
      <c r="D122" s="58" t="s">
        <v>247</v>
      </c>
      <c r="E122" s="59">
        <v>19800</v>
      </c>
      <c r="F122" s="59">
        <v>19800</v>
      </c>
      <c r="G122" s="59">
        <v>0</v>
      </c>
      <c r="H122" s="60">
        <f t="shared" si="12"/>
        <v>0</v>
      </c>
    </row>
    <row r="123" spans="1:8" ht="30" x14ac:dyDescent="0.25">
      <c r="A123" s="115" t="s">
        <v>230</v>
      </c>
      <c r="B123" s="115"/>
      <c r="C123" s="115"/>
      <c r="D123" s="58" t="s">
        <v>247</v>
      </c>
      <c r="E123" s="59">
        <v>19800</v>
      </c>
      <c r="F123" s="59">
        <v>19800</v>
      </c>
      <c r="G123" s="59">
        <v>0</v>
      </c>
      <c r="H123" s="60">
        <f t="shared" si="12"/>
        <v>0</v>
      </c>
    </row>
    <row r="124" spans="1:8" ht="45" x14ac:dyDescent="0.25">
      <c r="A124" s="114" t="s">
        <v>147</v>
      </c>
      <c r="B124" s="114"/>
      <c r="C124" s="114"/>
      <c r="D124" s="53" t="s">
        <v>204</v>
      </c>
      <c r="E124" s="54">
        <v>19800</v>
      </c>
      <c r="F124" s="54">
        <v>19800</v>
      </c>
      <c r="G124" s="54">
        <v>0</v>
      </c>
      <c r="H124" s="43">
        <f t="shared" si="12"/>
        <v>0</v>
      </c>
    </row>
    <row r="125" spans="1:8" x14ac:dyDescent="0.25">
      <c r="A125" s="114" t="s">
        <v>159</v>
      </c>
      <c r="B125" s="114"/>
      <c r="C125" s="114"/>
      <c r="D125" s="53" t="s">
        <v>216</v>
      </c>
      <c r="E125" s="54">
        <v>19800</v>
      </c>
      <c r="F125" s="54">
        <v>19800</v>
      </c>
      <c r="G125" s="54">
        <v>0</v>
      </c>
      <c r="H125" s="43">
        <f t="shared" si="12"/>
        <v>0</v>
      </c>
    </row>
    <row r="126" spans="1:8" ht="75" x14ac:dyDescent="0.25">
      <c r="A126" s="123" t="s">
        <v>235</v>
      </c>
      <c r="B126" s="123"/>
      <c r="C126" s="123"/>
      <c r="D126" s="64" t="s">
        <v>252</v>
      </c>
      <c r="E126" s="65">
        <v>117700</v>
      </c>
      <c r="F126" s="65">
        <v>117700</v>
      </c>
      <c r="G126" s="65">
        <v>18149.080000000002</v>
      </c>
      <c r="H126" s="66">
        <f t="shared" si="12"/>
        <v>15.41977909940527</v>
      </c>
    </row>
    <row r="127" spans="1:8" ht="30" x14ac:dyDescent="0.25">
      <c r="A127" s="115" t="s">
        <v>229</v>
      </c>
      <c r="B127" s="115"/>
      <c r="C127" s="115"/>
      <c r="D127" s="58" t="s">
        <v>247</v>
      </c>
      <c r="E127" s="59">
        <v>21600</v>
      </c>
      <c r="F127" s="59">
        <v>21600</v>
      </c>
      <c r="G127" s="59">
        <v>8600</v>
      </c>
      <c r="H127" s="60">
        <f t="shared" si="12"/>
        <v>39.814814814814817</v>
      </c>
    </row>
    <row r="128" spans="1:8" ht="30" x14ac:dyDescent="0.25">
      <c r="A128" s="115" t="s">
        <v>230</v>
      </c>
      <c r="B128" s="115"/>
      <c r="C128" s="115"/>
      <c r="D128" s="58" t="s">
        <v>247</v>
      </c>
      <c r="E128" s="59">
        <v>17100</v>
      </c>
      <c r="F128" s="59">
        <v>17100</v>
      </c>
      <c r="G128" s="59">
        <v>8600</v>
      </c>
      <c r="H128" s="60">
        <f t="shared" si="12"/>
        <v>50.292397660818708</v>
      </c>
    </row>
    <row r="129" spans="1:8" x14ac:dyDescent="0.25">
      <c r="A129" s="114" t="s">
        <v>100</v>
      </c>
      <c r="B129" s="114"/>
      <c r="C129" s="114"/>
      <c r="D129" s="53" t="s">
        <v>13</v>
      </c>
      <c r="E129" s="54">
        <v>14100</v>
      </c>
      <c r="F129" s="54">
        <v>14100</v>
      </c>
      <c r="G129" s="54">
        <v>8600</v>
      </c>
      <c r="H129" s="43">
        <f t="shared" si="12"/>
        <v>60.99290780141844</v>
      </c>
    </row>
    <row r="130" spans="1:8" ht="45" x14ac:dyDescent="0.25">
      <c r="A130" s="114" t="s">
        <v>114</v>
      </c>
      <c r="B130" s="114"/>
      <c r="C130" s="114"/>
      <c r="D130" s="53" t="s">
        <v>176</v>
      </c>
      <c r="E130" s="54">
        <v>14100</v>
      </c>
      <c r="F130" s="54">
        <v>14100</v>
      </c>
      <c r="G130" s="54">
        <v>8600</v>
      </c>
      <c r="H130" s="43">
        <f t="shared" si="12"/>
        <v>60.99290780141844</v>
      </c>
    </row>
    <row r="131" spans="1:8" ht="45" x14ac:dyDescent="0.25">
      <c r="A131" s="114" t="s">
        <v>147</v>
      </c>
      <c r="B131" s="114"/>
      <c r="C131" s="114"/>
      <c r="D131" s="53" t="s">
        <v>204</v>
      </c>
      <c r="E131" s="54">
        <v>3000</v>
      </c>
      <c r="F131" s="54">
        <v>3000</v>
      </c>
      <c r="G131" s="54">
        <v>0</v>
      </c>
      <c r="H131" s="43">
        <f t="shared" si="12"/>
        <v>0</v>
      </c>
    </row>
    <row r="132" spans="1:8" x14ac:dyDescent="0.25">
      <c r="A132" s="114" t="s">
        <v>149</v>
      </c>
      <c r="B132" s="114"/>
      <c r="C132" s="114"/>
      <c r="D132" s="53" t="s">
        <v>206</v>
      </c>
      <c r="E132" s="54">
        <v>0</v>
      </c>
      <c r="F132" s="54">
        <v>0</v>
      </c>
      <c r="G132" s="54">
        <v>0</v>
      </c>
      <c r="H132" s="43">
        <f t="shared" si="12"/>
        <v>0</v>
      </c>
    </row>
    <row r="133" spans="1:8" ht="30" x14ac:dyDescent="0.25">
      <c r="A133" s="114" t="s">
        <v>154</v>
      </c>
      <c r="B133" s="114"/>
      <c r="C133" s="114"/>
      <c r="D133" s="53" t="s">
        <v>211</v>
      </c>
      <c r="E133" s="54">
        <v>0</v>
      </c>
      <c r="F133" s="54">
        <v>0</v>
      </c>
      <c r="G133" s="54">
        <v>0</v>
      </c>
      <c r="H133" s="43">
        <f t="shared" si="12"/>
        <v>0</v>
      </c>
    </row>
    <row r="134" spans="1:8" ht="45" x14ac:dyDescent="0.25">
      <c r="A134" s="114" t="s">
        <v>155</v>
      </c>
      <c r="B134" s="114"/>
      <c r="C134" s="114"/>
      <c r="D134" s="53" t="s">
        <v>212</v>
      </c>
      <c r="E134" s="54">
        <v>1000</v>
      </c>
      <c r="F134" s="54">
        <v>1000</v>
      </c>
      <c r="G134" s="54">
        <v>0</v>
      </c>
      <c r="H134" s="43">
        <f t="shared" si="12"/>
        <v>0</v>
      </c>
    </row>
    <row r="135" spans="1:8" x14ac:dyDescent="0.25">
      <c r="A135" s="114" t="s">
        <v>159</v>
      </c>
      <c r="B135" s="114"/>
      <c r="C135" s="114"/>
      <c r="D135" s="53" t="s">
        <v>216</v>
      </c>
      <c r="E135" s="54">
        <v>2000</v>
      </c>
      <c r="F135" s="54">
        <v>2000</v>
      </c>
      <c r="G135" s="54">
        <v>0</v>
      </c>
      <c r="H135" s="43">
        <f t="shared" si="12"/>
        <v>0</v>
      </c>
    </row>
    <row r="136" spans="1:8" ht="60" x14ac:dyDescent="0.25">
      <c r="A136" s="115" t="s">
        <v>238</v>
      </c>
      <c r="B136" s="115"/>
      <c r="C136" s="115"/>
      <c r="D136" s="58" t="s">
        <v>255</v>
      </c>
      <c r="E136" s="59">
        <v>4500</v>
      </c>
      <c r="F136" s="59">
        <v>4500</v>
      </c>
      <c r="G136" s="59">
        <v>0</v>
      </c>
      <c r="H136" s="60">
        <f t="shared" si="12"/>
        <v>0</v>
      </c>
    </row>
    <row r="137" spans="1:8" ht="45" x14ac:dyDescent="0.25">
      <c r="A137" s="114" t="s">
        <v>147</v>
      </c>
      <c r="B137" s="114"/>
      <c r="C137" s="114"/>
      <c r="D137" s="53" t="s">
        <v>204</v>
      </c>
      <c r="E137" s="54">
        <v>4500</v>
      </c>
      <c r="F137" s="54">
        <v>4500</v>
      </c>
      <c r="G137" s="54">
        <v>0</v>
      </c>
      <c r="H137" s="43">
        <f t="shared" si="12"/>
        <v>0</v>
      </c>
    </row>
    <row r="138" spans="1:8" x14ac:dyDescent="0.25">
      <c r="A138" s="114" t="s">
        <v>149</v>
      </c>
      <c r="B138" s="114"/>
      <c r="C138" s="114"/>
      <c r="D138" s="53" t="s">
        <v>206</v>
      </c>
      <c r="E138" s="54">
        <v>0</v>
      </c>
      <c r="F138" s="54">
        <v>0</v>
      </c>
      <c r="G138" s="54">
        <v>0</v>
      </c>
      <c r="H138" s="43">
        <f t="shared" si="12"/>
        <v>0</v>
      </c>
    </row>
    <row r="139" spans="1:8" ht="30" x14ac:dyDescent="0.25">
      <c r="A139" s="114">
        <v>4221</v>
      </c>
      <c r="B139" s="114"/>
      <c r="C139" s="114"/>
      <c r="D139" s="53" t="s">
        <v>208</v>
      </c>
      <c r="E139" s="54">
        <v>3200</v>
      </c>
      <c r="F139" s="54">
        <v>3200</v>
      </c>
      <c r="G139" s="54">
        <v>0</v>
      </c>
      <c r="H139" s="43">
        <f t="shared" si="12"/>
        <v>0</v>
      </c>
    </row>
    <row r="140" spans="1:8" ht="30" x14ac:dyDescent="0.25">
      <c r="A140" s="114" t="s">
        <v>154</v>
      </c>
      <c r="B140" s="114"/>
      <c r="C140" s="114"/>
      <c r="D140" s="53" t="s">
        <v>211</v>
      </c>
      <c r="E140" s="54">
        <v>0</v>
      </c>
      <c r="F140" s="54">
        <v>0</v>
      </c>
      <c r="G140" s="54">
        <v>0</v>
      </c>
      <c r="H140" s="43">
        <f t="shared" si="12"/>
        <v>0</v>
      </c>
    </row>
    <row r="141" spans="1:8" ht="45" x14ac:dyDescent="0.25">
      <c r="A141" s="114">
        <v>4227</v>
      </c>
      <c r="B141" s="114"/>
      <c r="C141" s="114"/>
      <c r="D141" s="53" t="s">
        <v>212</v>
      </c>
      <c r="E141" s="54">
        <v>1300</v>
      </c>
      <c r="F141" s="54">
        <v>1300</v>
      </c>
      <c r="G141" s="54">
        <v>0</v>
      </c>
      <c r="H141" s="43">
        <f t="shared" ref="H141:H176" si="13">IF(F141,G141/F141,0)*100</f>
        <v>0</v>
      </c>
    </row>
    <row r="142" spans="1:8" ht="30" x14ac:dyDescent="0.25">
      <c r="A142" s="115" t="s">
        <v>239</v>
      </c>
      <c r="B142" s="115"/>
      <c r="C142" s="115"/>
      <c r="D142" s="58" t="s">
        <v>256</v>
      </c>
      <c r="E142" s="59">
        <v>95700</v>
      </c>
      <c r="F142" s="59">
        <v>95700</v>
      </c>
      <c r="G142" s="59">
        <v>9496.57</v>
      </c>
      <c r="H142" s="60">
        <f t="shared" si="13"/>
        <v>9.9232706374085691</v>
      </c>
    </row>
    <row r="143" spans="1:8" ht="30" x14ac:dyDescent="0.25">
      <c r="A143" s="115" t="s">
        <v>240</v>
      </c>
      <c r="B143" s="115"/>
      <c r="C143" s="115"/>
      <c r="D143" s="58" t="s">
        <v>257</v>
      </c>
      <c r="E143" s="59">
        <v>95700</v>
      </c>
      <c r="F143" s="59">
        <v>95700</v>
      </c>
      <c r="G143" s="59">
        <v>9496.57</v>
      </c>
      <c r="H143" s="60">
        <f t="shared" si="13"/>
        <v>9.9232706374085691</v>
      </c>
    </row>
    <row r="144" spans="1:8" ht="45" x14ac:dyDescent="0.25">
      <c r="A144" s="114" t="s">
        <v>144</v>
      </c>
      <c r="B144" s="114"/>
      <c r="C144" s="114"/>
      <c r="D144" s="53" t="s">
        <v>6</v>
      </c>
      <c r="E144" s="54">
        <v>0</v>
      </c>
      <c r="F144" s="54">
        <v>0</v>
      </c>
      <c r="G144" s="54">
        <v>0</v>
      </c>
      <c r="H144" s="43">
        <f t="shared" si="13"/>
        <v>0</v>
      </c>
    </row>
    <row r="145" spans="1:8" x14ac:dyDescent="0.25">
      <c r="A145" s="114" t="s">
        <v>146</v>
      </c>
      <c r="B145" s="114"/>
      <c r="C145" s="114"/>
      <c r="D145" s="53" t="s">
        <v>203</v>
      </c>
      <c r="E145" s="54">
        <v>0</v>
      </c>
      <c r="F145" s="54">
        <v>0</v>
      </c>
      <c r="G145" s="54">
        <v>0</v>
      </c>
      <c r="H145" s="43">
        <f t="shared" si="13"/>
        <v>0</v>
      </c>
    </row>
    <row r="146" spans="1:8" ht="45" x14ac:dyDescent="0.25">
      <c r="A146" s="114" t="s">
        <v>147</v>
      </c>
      <c r="B146" s="114"/>
      <c r="C146" s="114"/>
      <c r="D146" s="53" t="s">
        <v>204</v>
      </c>
      <c r="E146" s="54">
        <v>95700</v>
      </c>
      <c r="F146" s="54">
        <v>95700</v>
      </c>
      <c r="G146" s="54">
        <v>9496.57</v>
      </c>
      <c r="H146" s="43">
        <f t="shared" si="13"/>
        <v>9.9232706374085691</v>
      </c>
    </row>
    <row r="147" spans="1:8" ht="30" x14ac:dyDescent="0.25">
      <c r="A147" s="114" t="s">
        <v>151</v>
      </c>
      <c r="B147" s="114"/>
      <c r="C147" s="114"/>
      <c r="D147" s="53" t="s">
        <v>208</v>
      </c>
      <c r="E147" s="54">
        <v>20000</v>
      </c>
      <c r="F147" s="54">
        <v>20000</v>
      </c>
      <c r="G147" s="54">
        <v>2056.64</v>
      </c>
      <c r="H147" s="43">
        <f t="shared" si="13"/>
        <v>10.283199999999999</v>
      </c>
    </row>
    <row r="148" spans="1:8" ht="30" x14ac:dyDescent="0.25">
      <c r="A148" s="114" t="s">
        <v>152</v>
      </c>
      <c r="B148" s="114"/>
      <c r="C148" s="114"/>
      <c r="D148" s="53" t="s">
        <v>209</v>
      </c>
      <c r="E148" s="54">
        <v>6000</v>
      </c>
      <c r="F148" s="54">
        <v>6000</v>
      </c>
      <c r="G148" s="54">
        <v>0</v>
      </c>
      <c r="H148" s="43">
        <f t="shared" si="13"/>
        <v>0</v>
      </c>
    </row>
    <row r="149" spans="1:8" ht="30" x14ac:dyDescent="0.25">
      <c r="A149" s="114" t="s">
        <v>153</v>
      </c>
      <c r="B149" s="114"/>
      <c r="C149" s="114"/>
      <c r="D149" s="53" t="s">
        <v>210</v>
      </c>
      <c r="E149" s="54">
        <v>700</v>
      </c>
      <c r="F149" s="54">
        <v>700</v>
      </c>
      <c r="G149" s="54">
        <v>6503.93</v>
      </c>
      <c r="H149" s="43">
        <f t="shared" si="13"/>
        <v>929.13285714285723</v>
      </c>
    </row>
    <row r="150" spans="1:8" ht="30" x14ac:dyDescent="0.25">
      <c r="A150" s="114" t="s">
        <v>154</v>
      </c>
      <c r="B150" s="114"/>
      <c r="C150" s="114"/>
      <c r="D150" s="53" t="s">
        <v>211</v>
      </c>
      <c r="E150" s="54">
        <v>67000</v>
      </c>
      <c r="F150" s="54">
        <v>67000</v>
      </c>
      <c r="G150" s="54">
        <v>936</v>
      </c>
      <c r="H150" s="43">
        <f t="shared" si="13"/>
        <v>1.3970149253731343</v>
      </c>
    </row>
    <row r="151" spans="1:8" ht="45" x14ac:dyDescent="0.25">
      <c r="A151" s="114">
        <v>4227</v>
      </c>
      <c r="B151" s="114"/>
      <c r="C151" s="114"/>
      <c r="D151" s="53" t="s">
        <v>212</v>
      </c>
      <c r="E151" s="54">
        <v>0</v>
      </c>
      <c r="F151" s="54">
        <v>0</v>
      </c>
      <c r="G151" s="54">
        <v>0</v>
      </c>
      <c r="H151" s="43">
        <f t="shared" si="13"/>
        <v>0</v>
      </c>
    </row>
    <row r="152" spans="1:8" ht="30" x14ac:dyDescent="0.25">
      <c r="A152" s="114" t="s">
        <v>157</v>
      </c>
      <c r="B152" s="114"/>
      <c r="C152" s="114"/>
      <c r="D152" s="53" t="s">
        <v>214</v>
      </c>
      <c r="E152" s="54">
        <v>0</v>
      </c>
      <c r="F152" s="54">
        <v>0</v>
      </c>
      <c r="G152" s="54">
        <v>0</v>
      </c>
      <c r="H152" s="43">
        <f t="shared" si="13"/>
        <v>0</v>
      </c>
    </row>
    <row r="153" spans="1:8" x14ac:dyDescent="0.25">
      <c r="A153" s="114" t="s">
        <v>159</v>
      </c>
      <c r="B153" s="114"/>
      <c r="C153" s="114"/>
      <c r="D153" s="53" t="s">
        <v>216</v>
      </c>
      <c r="E153" s="54">
        <v>0</v>
      </c>
      <c r="F153" s="54">
        <v>0</v>
      </c>
      <c r="G153" s="54">
        <v>0</v>
      </c>
      <c r="H153" s="43">
        <f t="shared" si="13"/>
        <v>0</v>
      </c>
    </row>
    <row r="154" spans="1:8" ht="30" x14ac:dyDescent="0.25">
      <c r="A154" s="114" t="s">
        <v>161</v>
      </c>
      <c r="B154" s="114"/>
      <c r="C154" s="114"/>
      <c r="D154" s="53" t="s">
        <v>218</v>
      </c>
      <c r="E154" s="54">
        <v>2000</v>
      </c>
      <c r="F154" s="54">
        <v>2000</v>
      </c>
      <c r="G154" s="54">
        <v>0</v>
      </c>
      <c r="H154" s="43">
        <f t="shared" si="13"/>
        <v>0</v>
      </c>
    </row>
    <row r="155" spans="1:8" x14ac:dyDescent="0.25">
      <c r="A155" s="115" t="s">
        <v>241</v>
      </c>
      <c r="B155" s="115"/>
      <c r="C155" s="115"/>
      <c r="D155" s="58" t="s">
        <v>258</v>
      </c>
      <c r="E155" s="59">
        <v>400</v>
      </c>
      <c r="F155" s="59">
        <v>400</v>
      </c>
      <c r="G155" s="59">
        <v>52.51</v>
      </c>
      <c r="H155" s="60">
        <f t="shared" si="13"/>
        <v>13.1275</v>
      </c>
    </row>
    <row r="156" spans="1:8" ht="30" x14ac:dyDescent="0.25">
      <c r="A156" s="115" t="s">
        <v>242</v>
      </c>
      <c r="B156" s="115"/>
      <c r="C156" s="115"/>
      <c r="D156" s="58" t="s">
        <v>259</v>
      </c>
      <c r="E156" s="59">
        <v>400</v>
      </c>
      <c r="F156" s="59">
        <v>400</v>
      </c>
      <c r="G156" s="59">
        <v>52.51</v>
      </c>
      <c r="H156" s="60">
        <f t="shared" si="13"/>
        <v>13.1275</v>
      </c>
    </row>
    <row r="157" spans="1:8" ht="45" x14ac:dyDescent="0.25">
      <c r="A157" s="114" t="s">
        <v>147</v>
      </c>
      <c r="B157" s="114"/>
      <c r="C157" s="114"/>
      <c r="D157" s="53" t="s">
        <v>204</v>
      </c>
      <c r="E157" s="54">
        <v>400</v>
      </c>
      <c r="F157" s="54">
        <v>400</v>
      </c>
      <c r="G157" s="54">
        <v>52.51</v>
      </c>
      <c r="H157" s="43">
        <f t="shared" si="13"/>
        <v>13.1275</v>
      </c>
    </row>
    <row r="158" spans="1:8" x14ac:dyDescent="0.25">
      <c r="A158" s="114" t="s">
        <v>159</v>
      </c>
      <c r="B158" s="114"/>
      <c r="C158" s="114"/>
      <c r="D158" s="53" t="s">
        <v>216</v>
      </c>
      <c r="E158" s="54">
        <v>400</v>
      </c>
      <c r="F158" s="54">
        <v>400</v>
      </c>
      <c r="G158" s="54">
        <v>52.51</v>
      </c>
      <c r="H158" s="43">
        <f t="shared" si="13"/>
        <v>13.1275</v>
      </c>
    </row>
    <row r="159" spans="1:8" x14ac:dyDescent="0.25">
      <c r="A159" s="115" t="s">
        <v>243</v>
      </c>
      <c r="B159" s="115"/>
      <c r="C159" s="115"/>
      <c r="D159" s="58" t="s">
        <v>260</v>
      </c>
      <c r="E159" s="59">
        <v>0</v>
      </c>
      <c r="F159" s="59">
        <v>0</v>
      </c>
      <c r="G159" s="59">
        <v>0</v>
      </c>
      <c r="H159" s="60">
        <f t="shared" si="13"/>
        <v>0</v>
      </c>
    </row>
    <row r="160" spans="1:8" x14ac:dyDescent="0.25">
      <c r="A160" s="115" t="s">
        <v>244</v>
      </c>
      <c r="B160" s="115"/>
      <c r="C160" s="115"/>
      <c r="D160" s="58" t="s">
        <v>260</v>
      </c>
      <c r="E160" s="59">
        <v>0</v>
      </c>
      <c r="F160" s="59">
        <v>0</v>
      </c>
      <c r="G160" s="59">
        <v>0</v>
      </c>
      <c r="H160" s="60">
        <f t="shared" si="13"/>
        <v>0</v>
      </c>
    </row>
    <row r="161" spans="1:8" ht="45" x14ac:dyDescent="0.25">
      <c r="A161" s="114" t="s">
        <v>147</v>
      </c>
      <c r="B161" s="114"/>
      <c r="C161" s="114"/>
      <c r="D161" s="53" t="s">
        <v>204</v>
      </c>
      <c r="E161" s="54">
        <v>0</v>
      </c>
      <c r="F161" s="54">
        <v>0</v>
      </c>
      <c r="G161" s="54">
        <v>0</v>
      </c>
      <c r="H161" s="43">
        <f t="shared" si="13"/>
        <v>0</v>
      </c>
    </row>
    <row r="162" spans="1:8" ht="30" x14ac:dyDescent="0.25">
      <c r="A162" s="114" t="s">
        <v>154</v>
      </c>
      <c r="B162" s="114"/>
      <c r="C162" s="114"/>
      <c r="D162" s="53" t="s">
        <v>211</v>
      </c>
      <c r="E162" s="54">
        <v>0</v>
      </c>
      <c r="F162" s="54">
        <v>0</v>
      </c>
      <c r="G162" s="54">
        <v>0</v>
      </c>
      <c r="H162" s="43">
        <f t="shared" si="13"/>
        <v>0</v>
      </c>
    </row>
    <row r="163" spans="1:8" ht="105" x14ac:dyDescent="0.25">
      <c r="A163" s="123" t="s">
        <v>236</v>
      </c>
      <c r="B163" s="123"/>
      <c r="C163" s="123"/>
      <c r="D163" s="64" t="s">
        <v>253</v>
      </c>
      <c r="E163" s="65">
        <v>2000</v>
      </c>
      <c r="F163" s="65">
        <v>2000</v>
      </c>
      <c r="G163" s="65">
        <v>1100.8599999999999</v>
      </c>
      <c r="H163" s="66">
        <f t="shared" si="13"/>
        <v>55.042999999999999</v>
      </c>
    </row>
    <row r="164" spans="1:8" ht="30" x14ac:dyDescent="0.25">
      <c r="A164" s="115" t="s">
        <v>229</v>
      </c>
      <c r="B164" s="115"/>
      <c r="C164" s="115"/>
      <c r="D164" s="58" t="s">
        <v>247</v>
      </c>
      <c r="E164" s="59">
        <v>2000</v>
      </c>
      <c r="F164" s="59">
        <v>2000</v>
      </c>
      <c r="G164" s="59">
        <v>1100.8599999999999</v>
      </c>
      <c r="H164" s="60">
        <f t="shared" si="13"/>
        <v>55.042999999999999</v>
      </c>
    </row>
    <row r="165" spans="1:8" ht="30" x14ac:dyDescent="0.25">
      <c r="A165" s="115" t="s">
        <v>230</v>
      </c>
      <c r="B165" s="115"/>
      <c r="C165" s="115"/>
      <c r="D165" s="58" t="s">
        <v>247</v>
      </c>
      <c r="E165" s="59">
        <v>2000</v>
      </c>
      <c r="F165" s="59">
        <v>2000</v>
      </c>
      <c r="G165" s="59">
        <v>1100.8599999999999</v>
      </c>
      <c r="H165" s="60">
        <f t="shared" si="13"/>
        <v>55.042999999999999</v>
      </c>
    </row>
    <row r="166" spans="1:8" x14ac:dyDescent="0.25">
      <c r="A166" s="114" t="s">
        <v>100</v>
      </c>
      <c r="B166" s="114"/>
      <c r="C166" s="114"/>
      <c r="D166" s="53" t="s">
        <v>13</v>
      </c>
      <c r="E166" s="54">
        <v>2000</v>
      </c>
      <c r="F166" s="54">
        <v>2000</v>
      </c>
      <c r="G166" s="54">
        <v>1100.8599999999999</v>
      </c>
      <c r="H166" s="43">
        <f t="shared" si="13"/>
        <v>55.042999999999999</v>
      </c>
    </row>
    <row r="167" spans="1:8" ht="30" x14ac:dyDescent="0.25">
      <c r="A167" s="114" t="s">
        <v>119</v>
      </c>
      <c r="B167" s="114"/>
      <c r="C167" s="114"/>
      <c r="D167" s="53" t="s">
        <v>181</v>
      </c>
      <c r="E167" s="54">
        <v>2000</v>
      </c>
      <c r="F167" s="54">
        <v>2000</v>
      </c>
      <c r="G167" s="54">
        <v>1100.8599999999999</v>
      </c>
      <c r="H167" s="43">
        <f t="shared" si="13"/>
        <v>55.042999999999999</v>
      </c>
    </row>
    <row r="168" spans="1:8" ht="45" x14ac:dyDescent="0.25">
      <c r="A168" s="123" t="s">
        <v>237</v>
      </c>
      <c r="B168" s="123"/>
      <c r="C168" s="123"/>
      <c r="D168" s="64" t="s">
        <v>254</v>
      </c>
      <c r="E168" s="65">
        <v>500</v>
      </c>
      <c r="F168" s="65">
        <v>500</v>
      </c>
      <c r="G168" s="65">
        <v>2291.02</v>
      </c>
      <c r="H168" s="66">
        <f t="shared" si="13"/>
        <v>458.20400000000001</v>
      </c>
    </row>
    <row r="169" spans="1:8" ht="30" x14ac:dyDescent="0.25">
      <c r="A169" s="115" t="s">
        <v>229</v>
      </c>
      <c r="B169" s="115"/>
      <c r="C169" s="115"/>
      <c r="D169" s="58" t="s">
        <v>247</v>
      </c>
      <c r="E169" s="59">
        <v>500</v>
      </c>
      <c r="F169" s="59">
        <v>500</v>
      </c>
      <c r="G169" s="59">
        <v>567.57000000000005</v>
      </c>
      <c r="H169" s="60">
        <f t="shared" si="13"/>
        <v>113.51400000000001</v>
      </c>
    </row>
    <row r="170" spans="1:8" ht="30" x14ac:dyDescent="0.25">
      <c r="A170" s="115" t="s">
        <v>230</v>
      </c>
      <c r="B170" s="115"/>
      <c r="C170" s="115"/>
      <c r="D170" s="58" t="s">
        <v>247</v>
      </c>
      <c r="E170" s="59">
        <v>500</v>
      </c>
      <c r="F170" s="59">
        <v>500</v>
      </c>
      <c r="G170" s="59">
        <v>567.57000000000005</v>
      </c>
      <c r="H170" s="60">
        <f t="shared" si="13"/>
        <v>113.51400000000001</v>
      </c>
    </row>
    <row r="171" spans="1:8" x14ac:dyDescent="0.25">
      <c r="A171" s="114" t="s">
        <v>140</v>
      </c>
      <c r="B171" s="114"/>
      <c r="C171" s="114"/>
      <c r="D171" s="53" t="s">
        <v>200</v>
      </c>
      <c r="E171" s="54">
        <v>500</v>
      </c>
      <c r="F171" s="54">
        <v>500</v>
      </c>
      <c r="G171" s="54">
        <v>567.57000000000005</v>
      </c>
      <c r="H171" s="43">
        <f t="shared" si="13"/>
        <v>113.51400000000001</v>
      </c>
    </row>
    <row r="172" spans="1:8" ht="30" x14ac:dyDescent="0.25">
      <c r="A172" s="114" t="s">
        <v>142</v>
      </c>
      <c r="B172" s="114"/>
      <c r="C172" s="114"/>
      <c r="D172" s="53" t="s">
        <v>201</v>
      </c>
      <c r="E172" s="54">
        <v>500</v>
      </c>
      <c r="F172" s="54">
        <v>500</v>
      </c>
      <c r="G172" s="54">
        <v>567.57000000000005</v>
      </c>
      <c r="H172" s="43">
        <f t="shared" si="13"/>
        <v>113.51400000000001</v>
      </c>
    </row>
    <row r="173" spans="1:8" x14ac:dyDescent="0.25">
      <c r="A173" s="115" t="s">
        <v>241</v>
      </c>
      <c r="B173" s="115"/>
      <c r="C173" s="115"/>
      <c r="D173" s="58" t="s">
        <v>258</v>
      </c>
      <c r="E173" s="59">
        <v>0</v>
      </c>
      <c r="F173" s="59">
        <v>0</v>
      </c>
      <c r="G173" s="59">
        <v>1723.45</v>
      </c>
      <c r="H173" s="60">
        <f t="shared" si="13"/>
        <v>0</v>
      </c>
    </row>
    <row r="174" spans="1:8" ht="30" x14ac:dyDescent="0.25">
      <c r="A174" s="115" t="s">
        <v>242</v>
      </c>
      <c r="B174" s="115"/>
      <c r="C174" s="115"/>
      <c r="D174" s="58" t="s">
        <v>259</v>
      </c>
      <c r="E174" s="59">
        <v>0</v>
      </c>
      <c r="F174" s="59">
        <v>0</v>
      </c>
      <c r="G174" s="59">
        <v>1723.45</v>
      </c>
      <c r="H174" s="60">
        <f t="shared" si="13"/>
        <v>0</v>
      </c>
    </row>
    <row r="175" spans="1:8" x14ac:dyDescent="0.25">
      <c r="A175" s="114" t="s">
        <v>140</v>
      </c>
      <c r="B175" s="114"/>
      <c r="C175" s="114"/>
      <c r="D175" s="53" t="s">
        <v>200</v>
      </c>
      <c r="E175" s="54">
        <v>0</v>
      </c>
      <c r="F175" s="54">
        <v>0</v>
      </c>
      <c r="G175" s="54">
        <v>1723.45</v>
      </c>
      <c r="H175" s="43">
        <f t="shared" si="13"/>
        <v>0</v>
      </c>
    </row>
    <row r="176" spans="1:8" ht="30" x14ac:dyDescent="0.25">
      <c r="A176" s="114" t="s">
        <v>142</v>
      </c>
      <c r="B176" s="114"/>
      <c r="C176" s="114"/>
      <c r="D176" s="53" t="s">
        <v>201</v>
      </c>
      <c r="E176" s="54">
        <v>0</v>
      </c>
      <c r="F176" s="54">
        <v>0</v>
      </c>
      <c r="G176" s="54">
        <v>1723.45</v>
      </c>
      <c r="H176" s="43">
        <f t="shared" si="13"/>
        <v>0</v>
      </c>
    </row>
    <row r="178" spans="2:6" ht="25.5" x14ac:dyDescent="0.25">
      <c r="B178" s="67" t="s">
        <v>265</v>
      </c>
      <c r="F178" t="s">
        <v>261</v>
      </c>
    </row>
    <row r="180" spans="2:6" x14ac:dyDescent="0.25">
      <c r="F180" s="68"/>
    </row>
    <row r="181" spans="2:6" x14ac:dyDescent="0.25">
      <c r="F181" t="s">
        <v>266</v>
      </c>
    </row>
  </sheetData>
  <mergeCells count="168">
    <mergeCell ref="A26:C26"/>
    <mergeCell ref="A25:C25"/>
    <mergeCell ref="A28:C28"/>
    <mergeCell ref="A29:C29"/>
    <mergeCell ref="A30:C30"/>
    <mergeCell ref="A31:C31"/>
    <mergeCell ref="A45:C45"/>
    <mergeCell ref="A46:C46"/>
    <mergeCell ref="A47:C47"/>
    <mergeCell ref="A32:C32"/>
    <mergeCell ref="A39:C39"/>
    <mergeCell ref="A40:C40"/>
    <mergeCell ref="A41:C41"/>
    <mergeCell ref="A27:C27"/>
    <mergeCell ref="A33:C33"/>
    <mergeCell ref="A34:C34"/>
    <mergeCell ref="A35:C35"/>
    <mergeCell ref="A36:C36"/>
    <mergeCell ref="A37:C37"/>
    <mergeCell ref="A38:C38"/>
    <mergeCell ref="A48:C48"/>
    <mergeCell ref="A49:C49"/>
    <mergeCell ref="A50:C50"/>
    <mergeCell ref="A42:C42"/>
    <mergeCell ref="A43:C43"/>
    <mergeCell ref="A44:C44"/>
    <mergeCell ref="A57:C57"/>
    <mergeCell ref="A58:C58"/>
    <mergeCell ref="A59:C59"/>
    <mergeCell ref="A60:C60"/>
    <mergeCell ref="A61:C61"/>
    <mergeCell ref="A62:C62"/>
    <mergeCell ref="A63:C63"/>
    <mergeCell ref="A51:C51"/>
    <mergeCell ref="A52:C52"/>
    <mergeCell ref="A53:C53"/>
    <mergeCell ref="A54:C54"/>
    <mergeCell ref="A55:C55"/>
    <mergeCell ref="A56:C56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93:C93"/>
    <mergeCell ref="A94:C94"/>
    <mergeCell ref="A95:C95"/>
    <mergeCell ref="A97:C97"/>
    <mergeCell ref="A98:C98"/>
    <mergeCell ref="A99:C99"/>
    <mergeCell ref="A88:C88"/>
    <mergeCell ref="A90:C90"/>
    <mergeCell ref="A91:C91"/>
    <mergeCell ref="A92:C92"/>
    <mergeCell ref="A89:C89"/>
    <mergeCell ref="A96:C96"/>
    <mergeCell ref="A100:C100"/>
    <mergeCell ref="A101:C101"/>
    <mergeCell ref="A102:C102"/>
    <mergeCell ref="A103:C103"/>
    <mergeCell ref="A110:C110"/>
    <mergeCell ref="A111:C111"/>
    <mergeCell ref="A104:C104"/>
    <mergeCell ref="A105:C105"/>
    <mergeCell ref="A106:C106"/>
    <mergeCell ref="A107:C107"/>
    <mergeCell ref="A108:C108"/>
    <mergeCell ref="A109:C109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76:C176"/>
    <mergeCell ref="A16:C16"/>
    <mergeCell ref="A17:C17"/>
    <mergeCell ref="A18:C18"/>
    <mergeCell ref="A19:C19"/>
    <mergeCell ref="A20:C20"/>
    <mergeCell ref="A21:C21"/>
    <mergeCell ref="A22:C22"/>
    <mergeCell ref="A23:C23"/>
    <mergeCell ref="A169:C169"/>
    <mergeCell ref="A170:C170"/>
    <mergeCell ref="A171:C171"/>
    <mergeCell ref="A172:C172"/>
    <mergeCell ref="A173:C173"/>
    <mergeCell ref="A174:C174"/>
    <mergeCell ref="A163:C163"/>
    <mergeCell ref="A164:C164"/>
    <mergeCell ref="A165:C165"/>
    <mergeCell ref="A166:C166"/>
    <mergeCell ref="A167:C167"/>
    <mergeCell ref="A168:C168"/>
    <mergeCell ref="A157:C157"/>
    <mergeCell ref="A158:C158"/>
    <mergeCell ref="A159:C159"/>
    <mergeCell ref="A175:C175"/>
    <mergeCell ref="A160:C160"/>
    <mergeCell ref="A161:C161"/>
    <mergeCell ref="A162:C162"/>
    <mergeCell ref="A150:C150"/>
    <mergeCell ref="A152:C152"/>
    <mergeCell ref="A153:C153"/>
    <mergeCell ref="A154:C154"/>
    <mergeCell ref="A155:C155"/>
    <mergeCell ref="A156:C156"/>
    <mergeCell ref="A151:C151"/>
    <mergeCell ref="A10:D10"/>
    <mergeCell ref="A11:D11"/>
    <mergeCell ref="A5:H5"/>
    <mergeCell ref="A7:H7"/>
    <mergeCell ref="A24:C24"/>
    <mergeCell ref="A13:C13"/>
    <mergeCell ref="A14:C14"/>
    <mergeCell ref="A15:C15"/>
    <mergeCell ref="A144:C144"/>
    <mergeCell ref="A130:C130"/>
    <mergeCell ref="A131:C131"/>
    <mergeCell ref="A132:C132"/>
    <mergeCell ref="A133:C133"/>
    <mergeCell ref="A134:C134"/>
    <mergeCell ref="A135:C135"/>
    <mergeCell ref="A139:C139"/>
    <mergeCell ref="A141:C141"/>
    <mergeCell ref="A124:C124"/>
    <mergeCell ref="A125:C125"/>
    <mergeCell ref="A126:C126"/>
    <mergeCell ref="A127:C127"/>
    <mergeCell ref="A128:C128"/>
    <mergeCell ref="A129:C129"/>
    <mergeCell ref="A118:C118"/>
    <mergeCell ref="A145:C145"/>
    <mergeCell ref="A146:C146"/>
    <mergeCell ref="A147:C147"/>
    <mergeCell ref="A148:C148"/>
    <mergeCell ref="A149:C149"/>
    <mergeCell ref="A136:C136"/>
    <mergeCell ref="A137:C137"/>
    <mergeCell ref="A138:C138"/>
    <mergeCell ref="A140:C140"/>
    <mergeCell ref="A142:C142"/>
    <mergeCell ref="A143:C143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Viktorija Markulin Ferko</cp:lastModifiedBy>
  <cp:lastPrinted>2024-07-18T06:15:01Z</cp:lastPrinted>
  <dcterms:created xsi:type="dcterms:W3CDTF">2022-08-12T12:51:27Z</dcterms:created>
  <dcterms:modified xsi:type="dcterms:W3CDTF">2024-07-18T06:16:32Z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